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lisaplatt.UFAD\UFL Dropbox\Lisa Platt\1_Research\1_IND Led Grants\2023\042023 Donghia\0_SAMPL Site Content\IND Website SAMPL Integration Folder\Tab 4\Material Calculator\"/>
    </mc:Choice>
  </mc:AlternateContent>
  <xr:revisionPtr revIDLastSave="0" documentId="8_{0C6498BA-09CC-4C0A-B908-11EE4E163876}" xr6:coauthVersionLast="47" xr6:coauthVersionMax="47" xr10:uidLastSave="{00000000-0000-0000-0000-000000000000}"/>
  <bookViews>
    <workbookView xWindow="-108" yWindow="-108" windowWidth="23256" windowHeight="12456" tabRatio="580" activeTab="1" xr2:uid="{00000000-000D-0000-FFFF-FFFF00000000}"/>
  </bookViews>
  <sheets>
    <sheet name="READ ME" sheetId="25" r:id="rId1"/>
    <sheet name="MATERIALITY RESIL CALC" sheetId="22" r:id="rId2"/>
    <sheet name="MATERIALITY RESIL_Example" sheetId="21" r:id="rId3"/>
    <sheet name="FINISH LEGEND" sheetId="16" r:id="rId4"/>
    <sheet name="FINISH SCHEDULE" sheetId="24" r:id="rId5"/>
    <sheet name="Notes" sheetId="23" r:id="rId6"/>
  </sheets>
  <externalReferences>
    <externalReference r:id="rId7"/>
  </externalReferences>
  <definedNames>
    <definedName name="_xlnm._FilterDatabase" localSheetId="1" hidden="1">'MATERIALITY RESIL CALC'!$C$26:$AK$34</definedName>
    <definedName name="_xlnm._FilterDatabase" localSheetId="2" hidden="1">'MATERIALITY RESIL_Example'!$C$26:$AK$34</definedName>
    <definedName name="DayRails" localSheetId="4">'FINISH SCHEDULE'!StartDateWindow+ROW(#REF!)-1</definedName>
    <definedName name="DayRails" localSheetId="1">#N/A</definedName>
    <definedName name="DayRails" localSheetId="2">#N/A</definedName>
    <definedName name="DayRails">[0]!StartDateWindow+ROW(#REF!)-1</definedName>
    <definedName name="GridCalc">IFERROR(#REF!/SUMPRODUCT( (#REF!=#REF!)*(#REF!&lt;=#REF!)*((#REF!&gt;=#REF!)+(LEN(#REF!)=0)*(#REF!=#REF!)) ),NA())</definedName>
    <definedName name="StartDate" localSheetId="4">#REF!</definedName>
    <definedName name="StartDate">#REF!</definedName>
    <definedName name="StartDateWindow" localSheetId="4">#REF!</definedName>
    <definedName name="StartDateWindow">#REF!</definedName>
    <definedName name="Title1" localSheetId="4">#REF!</definedName>
    <definedName name="Title1">#REF!</definedName>
    <definedName name="valHighlight" localSheetId="4">#REF!</definedName>
    <definedName name="valHighlight">#REF!</definedName>
    <definedName name="WindowDays" localSheetId="4">#REF!</definedName>
    <definedName name="WindowDays">#REF!</definedName>
    <definedName name="WindowOffset" localSheetId="4">#REF!</definedName>
    <definedName name="WindowOffse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75" i="22" l="1"/>
  <c r="AD75" i="22"/>
  <c r="AC75" i="22"/>
  <c r="AF75" i="22" s="1"/>
  <c r="AG75" i="22" s="1" a="1"/>
  <c r="AG75" i="22" s="1"/>
  <c r="AE74" i="22"/>
  <c r="AD74" i="22"/>
  <c r="AC74" i="22"/>
  <c r="AF74" i="22" s="1"/>
  <c r="AG74" i="22" s="1" a="1"/>
  <c r="AG74" i="22" s="1"/>
  <c r="AE73" i="22"/>
  <c r="AD73" i="22"/>
  <c r="AC73" i="22"/>
  <c r="AF73" i="22" s="1"/>
  <c r="AG73" i="22" s="1" a="1"/>
  <c r="AG73" i="22" s="1"/>
  <c r="AE72" i="22"/>
  <c r="AE76" i="22" s="1"/>
  <c r="AD72" i="22"/>
  <c r="AD76" i="22" s="1"/>
  <c r="AC72" i="22"/>
  <c r="AC76" i="22" s="1"/>
  <c r="AE69" i="22"/>
  <c r="AD69" i="22"/>
  <c r="AC69" i="22"/>
  <c r="AF69" i="22" s="1"/>
  <c r="AG69" i="22" s="1" a="1"/>
  <c r="AG69" i="22" s="1"/>
  <c r="AE68" i="22"/>
  <c r="AD68" i="22"/>
  <c r="AC68" i="22"/>
  <c r="AF68" i="22" s="1"/>
  <c r="AG68" i="22" s="1" a="1"/>
  <c r="AG68" i="22" s="1"/>
  <c r="AE67" i="22"/>
  <c r="AD67" i="22"/>
  <c r="AC67" i="22"/>
  <c r="AF67" i="22" s="1"/>
  <c r="AG67" i="22" s="1" a="1"/>
  <c r="AG67" i="22" s="1"/>
  <c r="AE66" i="22"/>
  <c r="AE70" i="22" s="1"/>
  <c r="AD66" i="22"/>
  <c r="AD70" i="22" s="1"/>
  <c r="AS41" i="22" s="1"/>
  <c r="AC66" i="22"/>
  <c r="AC70" i="22" s="1"/>
  <c r="AE63" i="22"/>
  <c r="AD63" i="22"/>
  <c r="AC63" i="22"/>
  <c r="AF63" i="22" s="1"/>
  <c r="AG63" i="22" s="1" a="1"/>
  <c r="AG63" i="22" s="1"/>
  <c r="AF62" i="22"/>
  <c r="AG62" i="22" s="1" a="1"/>
  <c r="AG62" i="22" s="1"/>
  <c r="AE62" i="22"/>
  <c r="AD62" i="22"/>
  <c r="AC62" i="22"/>
  <c r="AE61" i="22"/>
  <c r="AD61" i="22"/>
  <c r="AC61" i="22"/>
  <c r="AF61" i="22" s="1"/>
  <c r="AG61" i="22" s="1" a="1"/>
  <c r="AG61" i="22" s="1"/>
  <c r="AE60" i="22"/>
  <c r="AF60" i="22" s="1"/>
  <c r="AG60" i="22" s="1" a="1"/>
  <c r="AG60" i="22" s="1"/>
  <c r="AD60" i="22"/>
  <c r="AC60" i="22"/>
  <c r="AE59" i="22"/>
  <c r="AD59" i="22"/>
  <c r="AF59" i="22" s="1"/>
  <c r="AG59" i="22" s="1" a="1"/>
  <c r="AG59" i="22" s="1"/>
  <c r="AC59" i="22"/>
  <c r="AE58" i="22"/>
  <c r="AF58" i="22" s="1"/>
  <c r="AD58" i="22"/>
  <c r="AD64" i="22" s="1"/>
  <c r="AS40" i="22" s="1"/>
  <c r="AC58" i="22"/>
  <c r="AE55" i="22"/>
  <c r="AD55" i="22"/>
  <c r="AC55" i="22"/>
  <c r="AF55" i="22" s="1"/>
  <c r="AG55" i="22" s="1" a="1"/>
  <c r="AG55" i="22" s="1"/>
  <c r="AR54" i="22"/>
  <c r="AF54" i="22"/>
  <c r="AG54" i="22" s="1" a="1"/>
  <c r="AG54" i="22" s="1"/>
  <c r="AE54" i="22"/>
  <c r="AD54" i="22"/>
  <c r="AC54" i="22"/>
  <c r="AR53" i="22"/>
  <c r="AE53" i="22"/>
  <c r="AD53" i="22"/>
  <c r="AC53" i="22"/>
  <c r="AF53" i="22" s="1"/>
  <c r="AG53" i="22" s="1" a="1"/>
  <c r="AG53" i="22" s="1"/>
  <c r="AR52" i="22"/>
  <c r="AF52" i="22"/>
  <c r="AG52" i="22" s="1" a="1"/>
  <c r="AG52" i="22" s="1"/>
  <c r="AE52" i="22"/>
  <c r="AD52" i="22"/>
  <c r="AC52" i="22"/>
  <c r="AR51" i="22"/>
  <c r="AE51" i="22"/>
  <c r="AE56" i="22" s="1"/>
  <c r="AD51" i="22"/>
  <c r="AD56" i="22" s="1"/>
  <c r="AS39" i="22" s="1"/>
  <c r="AC51" i="22"/>
  <c r="AC56" i="22" s="1"/>
  <c r="AR50" i="22"/>
  <c r="AR49" i="22"/>
  <c r="AR48" i="22"/>
  <c r="AE48" i="22"/>
  <c r="AD48" i="22"/>
  <c r="AC48" i="22"/>
  <c r="AF48" i="22" s="1"/>
  <c r="AG48" i="22" s="1" a="1"/>
  <c r="AG48" i="22" s="1"/>
  <c r="AE47" i="22"/>
  <c r="AD47" i="22"/>
  <c r="AC47" i="22"/>
  <c r="AF47" i="22" s="1"/>
  <c r="AG47" i="22" s="1" a="1"/>
  <c r="AG47" i="22" s="1"/>
  <c r="AE46" i="22"/>
  <c r="AD46" i="22"/>
  <c r="AC46" i="22"/>
  <c r="AF46" i="22" s="1"/>
  <c r="AG46" i="22" s="1" a="1"/>
  <c r="AG46" i="22" s="1"/>
  <c r="AE45" i="22"/>
  <c r="AD45" i="22"/>
  <c r="AF45" i="22" s="1"/>
  <c r="AG45" i="22" s="1" a="1"/>
  <c r="AG45" i="22" s="1"/>
  <c r="AC45" i="22"/>
  <c r="AE44" i="22"/>
  <c r="AD44" i="22"/>
  <c r="AD49" i="22" s="1"/>
  <c r="AS38" i="22" s="1"/>
  <c r="AC44" i="22"/>
  <c r="AF44" i="22" s="1"/>
  <c r="AS42" i="22"/>
  <c r="AE41" i="22"/>
  <c r="AD41" i="22"/>
  <c r="AC41" i="22"/>
  <c r="AF41" i="22" s="1"/>
  <c r="AG41" i="22" s="1" a="1"/>
  <c r="AG41" i="22" s="1"/>
  <c r="AE40" i="22"/>
  <c r="AD40" i="22"/>
  <c r="AD42" i="22" s="1"/>
  <c r="AS37" i="22" s="1"/>
  <c r="AC40" i="22"/>
  <c r="AF40" i="22" s="1"/>
  <c r="AG40" i="22" s="1" a="1"/>
  <c r="AG40" i="22" s="1"/>
  <c r="AE39" i="22"/>
  <c r="AE42" i="22" s="1"/>
  <c r="AD39" i="22"/>
  <c r="AC39" i="22"/>
  <c r="AE37" i="22"/>
  <c r="AU48" i="22" s="1"/>
  <c r="AE36" i="22"/>
  <c r="AD36" i="22"/>
  <c r="AC36" i="22"/>
  <c r="AF36" i="22" s="1"/>
  <c r="AG36" i="22" s="1" a="1"/>
  <c r="AG36" i="22" s="1"/>
  <c r="AE35" i="22"/>
  <c r="AD35" i="22"/>
  <c r="AC35" i="22"/>
  <c r="AF35" i="22" s="1"/>
  <c r="AG35" i="22" s="1" a="1"/>
  <c r="AG35" i="22" s="1"/>
  <c r="AF34" i="22"/>
  <c r="AG34" i="22" s="1" a="1"/>
  <c r="AG34" i="22" s="1"/>
  <c r="AE34" i="22"/>
  <c r="AD34" i="22"/>
  <c r="AC34" i="22"/>
  <c r="AE33" i="22"/>
  <c r="AD33" i="22"/>
  <c r="AC33" i="22"/>
  <c r="AF33" i="22" s="1"/>
  <c r="AD22" i="22"/>
  <c r="AD21" i="22"/>
  <c r="AD20" i="22"/>
  <c r="AD19" i="22"/>
  <c r="AE75" i="21"/>
  <c r="AD75" i="21"/>
  <c r="AC75" i="21"/>
  <c r="AF75" i="21" s="1"/>
  <c r="AG75" i="21" s="1" a="1"/>
  <c r="AG75" i="21" s="1"/>
  <c r="AE74" i="21"/>
  <c r="AD74" i="21"/>
  <c r="AC74" i="21"/>
  <c r="AF74" i="21" s="1"/>
  <c r="AG74" i="21" s="1" a="1"/>
  <c r="AG74" i="21" s="1"/>
  <c r="AE73" i="21"/>
  <c r="AD73" i="21"/>
  <c r="AC73" i="21"/>
  <c r="AF73" i="21" s="1"/>
  <c r="AG73" i="21" s="1" a="1"/>
  <c r="AG73" i="21" s="1"/>
  <c r="AE72" i="21"/>
  <c r="AE76" i="21" s="1"/>
  <c r="AD72" i="21"/>
  <c r="AD76" i="21" s="1"/>
  <c r="AC72" i="21"/>
  <c r="AC76" i="21" s="1"/>
  <c r="AE69" i="21"/>
  <c r="AD69" i="21"/>
  <c r="AC69" i="21"/>
  <c r="AF69" i="21" s="1"/>
  <c r="AG69" i="21" s="1" a="1"/>
  <c r="AG69" i="21" s="1"/>
  <c r="AE68" i="21"/>
  <c r="AD68" i="21"/>
  <c r="AC68" i="21"/>
  <c r="AF68" i="21" s="1"/>
  <c r="AG68" i="21" s="1" a="1"/>
  <c r="AG68" i="21" s="1"/>
  <c r="AE67" i="21"/>
  <c r="AD67" i="21"/>
  <c r="AD70" i="21" s="1"/>
  <c r="AS41" i="21" s="1"/>
  <c r="AC67" i="21"/>
  <c r="AF67" i="21" s="1"/>
  <c r="AG67" i="21" s="1" a="1"/>
  <c r="AG67" i="21" s="1"/>
  <c r="AE66" i="21"/>
  <c r="AE70" i="21" s="1"/>
  <c r="AD66" i="21"/>
  <c r="AC66" i="21"/>
  <c r="AC70" i="21" s="1"/>
  <c r="AE63" i="21"/>
  <c r="AD63" i="21"/>
  <c r="AC63" i="21"/>
  <c r="AF63" i="21" s="1"/>
  <c r="AG63" i="21" s="1" a="1"/>
  <c r="AG63" i="21" s="1"/>
  <c r="AE62" i="21"/>
  <c r="AF62" i="21" s="1"/>
  <c r="AG62" i="21" s="1" a="1"/>
  <c r="AG62" i="21" s="1"/>
  <c r="AD62" i="21"/>
  <c r="AC62" i="21"/>
  <c r="AE61" i="21"/>
  <c r="AD61" i="21"/>
  <c r="AC61" i="21"/>
  <c r="AF61" i="21" s="1"/>
  <c r="AG61" i="21" s="1" a="1"/>
  <c r="AG61" i="21" s="1"/>
  <c r="AE60" i="21"/>
  <c r="AD60" i="21"/>
  <c r="AC60" i="21"/>
  <c r="AC64" i="21" s="1"/>
  <c r="AE59" i="21"/>
  <c r="AF59" i="21" s="1"/>
  <c r="AG59" i="21" s="1" a="1"/>
  <c r="AG59" i="21" s="1"/>
  <c r="AD59" i="21"/>
  <c r="AC59" i="21"/>
  <c r="AE58" i="21"/>
  <c r="AE64" i="21" s="1"/>
  <c r="AD58" i="21"/>
  <c r="AD64" i="21" s="1"/>
  <c r="AS40" i="21" s="1"/>
  <c r="AC58" i="21"/>
  <c r="AF58" i="21" s="1"/>
  <c r="AC56" i="21"/>
  <c r="AR39" i="21" s="1"/>
  <c r="AE55" i="21"/>
  <c r="AD55" i="21"/>
  <c r="AF55" i="21" s="1"/>
  <c r="AG55" i="21" s="1" a="1"/>
  <c r="AG55" i="21" s="1"/>
  <c r="AC55" i="21"/>
  <c r="AR54" i="21"/>
  <c r="AF54" i="21"/>
  <c r="AG54" i="21" s="1" a="1"/>
  <c r="AG54" i="21" s="1"/>
  <c r="AE54" i="21"/>
  <c r="AD54" i="21"/>
  <c r="AC54" i="21"/>
  <c r="AR53" i="21"/>
  <c r="AE53" i="21"/>
  <c r="AD53" i="21"/>
  <c r="AF53" i="21" s="1"/>
  <c r="AG53" i="21" s="1" a="1"/>
  <c r="AG53" i="21" s="1"/>
  <c r="AC53" i="21"/>
  <c r="AR52" i="21"/>
  <c r="AF52" i="21"/>
  <c r="AG52" i="21" s="1" a="1"/>
  <c r="AG52" i="21" s="1"/>
  <c r="AE52" i="21"/>
  <c r="AD52" i="21"/>
  <c r="AC52" i="21"/>
  <c r="AR51" i="21"/>
  <c r="AE51" i="21"/>
  <c r="AE56" i="21" s="1"/>
  <c r="AD51" i="21"/>
  <c r="AF51" i="21" s="1"/>
  <c r="AC51" i="21"/>
  <c r="AR50" i="21"/>
  <c r="AR49" i="21"/>
  <c r="AR48" i="21"/>
  <c r="AE48" i="21"/>
  <c r="AD48" i="21"/>
  <c r="AC48" i="21"/>
  <c r="AF48" i="21" s="1"/>
  <c r="AG48" i="21" s="1" a="1"/>
  <c r="AG48" i="21" s="1"/>
  <c r="AE47" i="21"/>
  <c r="AD47" i="21"/>
  <c r="AC47" i="21"/>
  <c r="AF47" i="21" s="1"/>
  <c r="AG47" i="21" s="1" a="1"/>
  <c r="AG47" i="21" s="1"/>
  <c r="AE46" i="21"/>
  <c r="AE49" i="21" s="1"/>
  <c r="AD46" i="21"/>
  <c r="AD49" i="21" s="1"/>
  <c r="AS38" i="21" s="1"/>
  <c r="AC46" i="21"/>
  <c r="AF46" i="21" s="1"/>
  <c r="AG46" i="21" s="1" a="1"/>
  <c r="AG46" i="21" s="1"/>
  <c r="AE45" i="21"/>
  <c r="AD45" i="21"/>
  <c r="AC45" i="21"/>
  <c r="AF45" i="21" s="1"/>
  <c r="AG45" i="21" s="1" a="1"/>
  <c r="AG45" i="21" s="1"/>
  <c r="AE44" i="21"/>
  <c r="AD44" i="21"/>
  <c r="AC44" i="21"/>
  <c r="AF44" i="21" s="1"/>
  <c r="AS42" i="21"/>
  <c r="AE41" i="21"/>
  <c r="AD41" i="21"/>
  <c r="AC41" i="21"/>
  <c r="AF41" i="21" s="1"/>
  <c r="AG41" i="21" s="1" a="1"/>
  <c r="AG41" i="21" s="1"/>
  <c r="AE40" i="21"/>
  <c r="AE42" i="21" s="1"/>
  <c r="AD40" i="21"/>
  <c r="AD42" i="21" s="1"/>
  <c r="AS37" i="21" s="1"/>
  <c r="AC40" i="21"/>
  <c r="AE39" i="21"/>
  <c r="AF39" i="21" s="1"/>
  <c r="AD39" i="21"/>
  <c r="AC39" i="21"/>
  <c r="AC42" i="21" s="1"/>
  <c r="AE36" i="21"/>
  <c r="AD36" i="21"/>
  <c r="AC36" i="21"/>
  <c r="AF36" i="21" s="1"/>
  <c r="AG36" i="21" s="1" a="1"/>
  <c r="AG36" i="21" s="1"/>
  <c r="AE35" i="21"/>
  <c r="AE37" i="21" s="1"/>
  <c r="AD35" i="21"/>
  <c r="AD37" i="21" s="1"/>
  <c r="AS36" i="21" s="1"/>
  <c r="AC35" i="21"/>
  <c r="AF35" i="21" s="1"/>
  <c r="AG35" i="21" s="1" a="1"/>
  <c r="AG35" i="21" s="1"/>
  <c r="AG34" i="21" a="1"/>
  <c r="AG34" i="21" s="1"/>
  <c r="AF34" i="21"/>
  <c r="AE34" i="21"/>
  <c r="AD34" i="21"/>
  <c r="AC34" i="21"/>
  <c r="AE33" i="21"/>
  <c r="AF33" i="21" s="1"/>
  <c r="AD33" i="21"/>
  <c r="AC33" i="21"/>
  <c r="AC37" i="21" s="1"/>
  <c r="AD22" i="21"/>
  <c r="AD21" i="21"/>
  <c r="AD20" i="21"/>
  <c r="AD19" i="21"/>
  <c r="AC64" i="22" l="1"/>
  <c r="AR40" i="22" s="1"/>
  <c r="AE49" i="22"/>
  <c r="AT49" i="22"/>
  <c r="AU49" i="22"/>
  <c r="AF39" i="22"/>
  <c r="AF42" i="22" s="1"/>
  <c r="AC37" i="22"/>
  <c r="AD37" i="22"/>
  <c r="AS36" i="22" s="1"/>
  <c r="AS45" i="22" s="1"/>
  <c r="AT38" i="22"/>
  <c r="AU50" i="22"/>
  <c r="AT50" i="22"/>
  <c r="AR42" i="22"/>
  <c r="AS54" i="22"/>
  <c r="AU54" i="22"/>
  <c r="AT54" i="22"/>
  <c r="AG33" i="22" a="1"/>
  <c r="AG33" i="22" s="1"/>
  <c r="AF37" i="22"/>
  <c r="AS48" i="22"/>
  <c r="AR36" i="22"/>
  <c r="AS51" i="22"/>
  <c r="AR39" i="22"/>
  <c r="AS53" i="22"/>
  <c r="AR41" i="22"/>
  <c r="AG44" i="22" a="1"/>
  <c r="AG44" i="22" s="1"/>
  <c r="AF49" i="22"/>
  <c r="AU51" i="22"/>
  <c r="AT51" i="22"/>
  <c r="AT39" i="22"/>
  <c r="AT42" i="22"/>
  <c r="AU53" i="22"/>
  <c r="AT53" i="22"/>
  <c r="AT41" i="22"/>
  <c r="AG39" i="22" a="1"/>
  <c r="AG39" i="22" s="1"/>
  <c r="AF64" i="22"/>
  <c r="AG58" i="22" a="1"/>
  <c r="AG58" i="22" s="1"/>
  <c r="AT36" i="22"/>
  <c r="AC42" i="22"/>
  <c r="AF66" i="22"/>
  <c r="AT48" i="22"/>
  <c r="AF51" i="22"/>
  <c r="AC49" i="22"/>
  <c r="AT37" i="22"/>
  <c r="AF72" i="22"/>
  <c r="AE64" i="22"/>
  <c r="AT38" i="21"/>
  <c r="AU50" i="21"/>
  <c r="AT50" i="21"/>
  <c r="AT36" i="21"/>
  <c r="AU48" i="21"/>
  <c r="AT48" i="21"/>
  <c r="AS52" i="21"/>
  <c r="AR40" i="21"/>
  <c r="AS54" i="21"/>
  <c r="AR42" i="21"/>
  <c r="AF56" i="21"/>
  <c r="AG51" i="21" a="1"/>
  <c r="AG51" i="21" s="1"/>
  <c r="AG44" i="21" a="1"/>
  <c r="AG44" i="21" s="1"/>
  <c r="AF49" i="21"/>
  <c r="AU51" i="21"/>
  <c r="AT39" i="21"/>
  <c r="AT51" i="21"/>
  <c r="AG58" i="21" a="1"/>
  <c r="AG58" i="21" s="1"/>
  <c r="AF64" i="21"/>
  <c r="AT41" i="21"/>
  <c r="AU53" i="21"/>
  <c r="AT53" i="21"/>
  <c r="AT42" i="21"/>
  <c r="AT40" i="21"/>
  <c r="AU52" i="21"/>
  <c r="AT52" i="21"/>
  <c r="AS49" i="21"/>
  <c r="AR37" i="21"/>
  <c r="AG39" i="21" a="1"/>
  <c r="AG39" i="21" s="1"/>
  <c r="AF42" i="21"/>
  <c r="AU54" i="21"/>
  <c r="AT54" i="21"/>
  <c r="AT37" i="21"/>
  <c r="AU49" i="21"/>
  <c r="AT49" i="21"/>
  <c r="AS48" i="21"/>
  <c r="AR36" i="21"/>
  <c r="AG33" i="21" a="1"/>
  <c r="AG33" i="21" s="1"/>
  <c r="AF37" i="21"/>
  <c r="AS53" i="21"/>
  <c r="AR41" i="21"/>
  <c r="AF40" i="21"/>
  <c r="AG40" i="21" s="1" a="1"/>
  <c r="AG40" i="21" s="1"/>
  <c r="AD56" i="21"/>
  <c r="AS39" i="21" s="1"/>
  <c r="AS45" i="21" s="1"/>
  <c r="AF66" i="21"/>
  <c r="AF72" i="21"/>
  <c r="AS51" i="21"/>
  <c r="AF60" i="21"/>
  <c r="AG60" i="21" s="1" a="1"/>
  <c r="AG60" i="21" s="1"/>
  <c r="AC49" i="21"/>
  <c r="A67" i="16"/>
  <c r="A56" i="16"/>
  <c r="A45" i="16"/>
  <c r="A34" i="16"/>
  <c r="A23" i="16"/>
  <c r="A12" i="16"/>
  <c r="A1" i="16"/>
  <c r="AS52" i="22" l="1"/>
  <c r="AH49" i="22"/>
  <c r="AG49" i="22" a="1"/>
  <c r="AG49" i="22" s="1"/>
  <c r="AK11" i="22"/>
  <c r="AF56" i="22"/>
  <c r="AG51" i="22" a="1"/>
  <c r="AG51" i="22" s="1"/>
  <c r="AR38" i="22"/>
  <c r="AS50" i="22"/>
  <c r="AG66" i="22" a="1"/>
  <c r="AG66" i="22" s="1"/>
  <c r="AF70" i="22"/>
  <c r="AH42" i="22"/>
  <c r="AG42" i="22" a="1"/>
  <c r="AG42" i="22" s="1"/>
  <c r="AK10" i="22"/>
  <c r="AT40" i="22"/>
  <c r="AT45" i="22" s="1"/>
  <c r="AU52" i="22"/>
  <c r="AT52" i="22"/>
  <c r="AF76" i="22"/>
  <c r="AG72" i="22" a="1"/>
  <c r="AG72" i="22" s="1"/>
  <c r="AS49" i="22"/>
  <c r="AR37" i="22"/>
  <c r="AR45" i="22" s="1"/>
  <c r="AK9" i="22"/>
  <c r="AH37" i="22"/>
  <c r="AG37" i="22" a="1"/>
  <c r="AG37" i="22" s="1"/>
  <c r="AG64" i="22" a="1"/>
  <c r="AG64" i="22" s="1"/>
  <c r="AH64" i="22"/>
  <c r="AK13" i="22"/>
  <c r="AH49" i="21"/>
  <c r="AG49" i="21" a="1"/>
  <c r="AG49" i="21" s="1"/>
  <c r="AK11" i="21"/>
  <c r="AR45" i="21"/>
  <c r="AG42" i="21" a="1"/>
  <c r="AG42" i="21" s="1"/>
  <c r="AK10" i="21"/>
  <c r="AH42" i="21"/>
  <c r="AF76" i="21"/>
  <c r="AG72" i="21" a="1"/>
  <c r="AG72" i="21" s="1"/>
  <c r="AF70" i="21"/>
  <c r="AG66" i="21" a="1"/>
  <c r="AG66" i="21" s="1"/>
  <c r="AH37" i="21"/>
  <c r="AG37" i="21" a="1"/>
  <c r="AG37" i="21" s="1"/>
  <c r="AK9" i="21"/>
  <c r="AH64" i="21"/>
  <c r="AG64" i="21" a="1"/>
  <c r="AG64" i="21" s="1"/>
  <c r="AK13" i="21"/>
  <c r="AH56" i="21"/>
  <c r="AG56" i="21" a="1"/>
  <c r="AG56" i="21" s="1"/>
  <c r="AK12" i="21"/>
  <c r="AS50" i="21"/>
  <c r="AR38" i="21"/>
  <c r="AT45" i="21"/>
  <c r="AH76" i="22" l="1"/>
  <c r="AG76" i="22" a="1"/>
  <c r="AG76" i="22" s="1"/>
  <c r="AK15" i="22"/>
  <c r="AH70" i="22"/>
  <c r="AK14" i="22"/>
  <c r="AG70" i="22" a="1"/>
  <c r="AG70" i="22" s="1"/>
  <c r="AH56" i="22"/>
  <c r="AG56" i="22" a="1"/>
  <c r="AG56" i="22" s="1"/>
  <c r="AK12" i="22"/>
  <c r="AK14" i="21"/>
  <c r="AH70" i="21"/>
  <c r="AG70" i="21" a="1"/>
  <c r="AG70" i="21" s="1"/>
  <c r="AH76" i="21"/>
  <c r="AG76" i="21" a="1"/>
  <c r="AG76" i="21" s="1"/>
  <c r="AK15" i="2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<sst xmlns="http://schemas.openxmlformats.org/spreadsheetml/2006/main" count="327" uniqueCount="137">
  <si>
    <t>SUSTAINABLE ADAPTIVE MATERIALITY PERFORMANCE LIMITS</t>
  </si>
  <si>
    <t>SUSTAINABILITY</t>
  </si>
  <si>
    <t>MAINTAINABILITY</t>
  </si>
  <si>
    <t>CLEANABILITY</t>
  </si>
  <si>
    <t>FLAME RESISTANCE</t>
  </si>
  <si>
    <t>SMOKE RESISTANCE</t>
  </si>
  <si>
    <t>HARDNESS</t>
  </si>
  <si>
    <t>RESPONSIVENESS</t>
  </si>
  <si>
    <t>USE-LIFE</t>
  </si>
  <si>
    <t>LUMINANCE</t>
  </si>
  <si>
    <t>GLARE REDUCTION</t>
  </si>
  <si>
    <t>SELF-HEALING</t>
  </si>
  <si>
    <t>EMBODIED CARBON</t>
  </si>
  <si>
    <t>ETHICAL SUPPLY</t>
  </si>
  <si>
    <t>RECYCLED CONTENT</t>
  </si>
  <si>
    <t>RECYCLABILITY POTENTIAL</t>
  </si>
  <si>
    <t>LOW EMIISIONS</t>
  </si>
  <si>
    <t>CHAIN OF CUSTODY (COC)</t>
  </si>
  <si>
    <t>RESPONSIBLE EXTRACTION</t>
  </si>
  <si>
    <t>REGIONAL AVAILABILITY</t>
  </si>
  <si>
    <t>FLOORING</t>
  </si>
  <si>
    <t>1=</t>
  </si>
  <si>
    <t>Hard Surface</t>
  </si>
  <si>
    <t>0=</t>
  </si>
  <si>
    <t>Resilient</t>
  </si>
  <si>
    <t>Wood/Bamboo</t>
  </si>
  <si>
    <t>Carpet</t>
  </si>
  <si>
    <t>Paint</t>
  </si>
  <si>
    <t>Wallcovering</t>
  </si>
  <si>
    <t>MILLWORK</t>
  </si>
  <si>
    <t>Metal</t>
  </si>
  <si>
    <t>Solid Surface</t>
  </si>
  <si>
    <t>Resin</t>
  </si>
  <si>
    <t>CASEWORK</t>
  </si>
  <si>
    <t>Glass</t>
  </si>
  <si>
    <t>CEILING</t>
  </si>
  <si>
    <t>Troweled/Skim Coat</t>
  </si>
  <si>
    <t>ATC</t>
  </si>
  <si>
    <t>OPTIMAL</t>
  </si>
  <si>
    <t>RECLAIM/REUSE</t>
  </si>
  <si>
    <t>&gt;=</t>
  </si>
  <si>
    <t>RATING</t>
  </si>
  <si>
    <t>Other</t>
  </si>
  <si>
    <t>TAG</t>
  </si>
  <si>
    <t>PROPERTY</t>
  </si>
  <si>
    <t>No evidence or relevant documentation of standard</t>
  </si>
  <si>
    <t>Evidence or relevant documentation of standard</t>
  </si>
  <si>
    <t>AVERAGE STRENGTH</t>
  </si>
  <si>
    <t>Category</t>
  </si>
  <si>
    <t>WALLS</t>
  </si>
  <si>
    <t>Type</t>
  </si>
  <si>
    <t>Manufacturer</t>
  </si>
  <si>
    <t>Style</t>
  </si>
  <si>
    <t>Size</t>
  </si>
  <si>
    <t>Ceramic Tile</t>
  </si>
  <si>
    <t>Dal-Tile</t>
  </si>
  <si>
    <t>Number</t>
  </si>
  <si>
    <t>Astronomy</t>
  </si>
  <si>
    <t>12"x24"</t>
  </si>
  <si>
    <t>Color</t>
  </si>
  <si>
    <t>AT71</t>
  </si>
  <si>
    <t>Orion</t>
  </si>
  <si>
    <t>Size*</t>
  </si>
  <si>
    <t>Remarks</t>
  </si>
  <si>
    <t>Install in staggered brickwork pattern</t>
  </si>
  <si>
    <t>Finish</t>
  </si>
  <si>
    <t>(Sheen and finish)</t>
  </si>
  <si>
    <t>(Type 1 or 2 and backing)</t>
  </si>
  <si>
    <t>MATERIAL TYPE</t>
  </si>
  <si>
    <t xml:space="preserve">STRENGTH </t>
  </si>
  <si>
    <t>SYMBIOSIS</t>
  </si>
  <si>
    <t xml:space="preserve">IMPERVIOUSNESS/ 
WATER RESISTANT </t>
  </si>
  <si>
    <t>SOUND
ABSORPTION/ABATEMENT</t>
  </si>
  <si>
    <t xml:space="preserve">R- VALUE </t>
  </si>
  <si>
    <t>CIRCULARITY</t>
  </si>
  <si>
    <t>INGREDIENT
 TRANSPARENCY</t>
  </si>
  <si>
    <t>Strength %</t>
  </si>
  <si>
    <t>Symbiosis %</t>
  </si>
  <si>
    <t>Sustainability %</t>
  </si>
  <si>
    <t>IVW</t>
  </si>
  <si>
    <t xml:space="preserve"> OVERALL WEGITHED AVG</t>
  </si>
  <si>
    <t>TEXTILES</t>
  </si>
  <si>
    <t>Drapery/Curtains</t>
  </si>
  <si>
    <t>Window Treatments</t>
  </si>
  <si>
    <t>OVERALL PROJECT FLOOR FINISH KPI RATING</t>
  </si>
  <si>
    <t>OVERALL PROJECT WALL FINISH KPI RATING</t>
  </si>
  <si>
    <t>OVERALL PROJECT MILLWORK FINISH KPI RATING</t>
  </si>
  <si>
    <t>Acrylic Resin</t>
  </si>
  <si>
    <t>ENVIRONMENTAL GRAPHICS / INTERIOR SIGNAGE</t>
  </si>
  <si>
    <t>OVERALL PROJECT CEILING FINISH KPI RATING</t>
  </si>
  <si>
    <t>Laminate</t>
  </si>
  <si>
    <t>OVERALL PROJECT ENVIRONMENTAL GRAPHICS FINISH KPI RATING</t>
  </si>
  <si>
    <t>OVERALL PROJECT INTERIOR TEXTILES KPI RATING</t>
  </si>
  <si>
    <t>Upholstery *</t>
  </si>
  <si>
    <t>*Denotes millwork featuring building-applied upholstery.Does not pertain to upholstery applied to furnishings.</t>
  </si>
  <si>
    <t>* Input applied finish product size if applicable.</t>
  </si>
  <si>
    <t>(Hard Surface Ex.) CT-1</t>
  </si>
  <si>
    <t>AVERAGE SYMBIOSIS</t>
  </si>
  <si>
    <t>AVERAGE SUSTAINABLITY</t>
  </si>
  <si>
    <t>AVERAGE</t>
  </si>
  <si>
    <t>ENHANCED</t>
  </si>
  <si>
    <t>EXCELLENT</t>
  </si>
  <si>
    <t>KPI AVG</t>
  </si>
  <si>
    <t>TPM NOTATION LEGEND</t>
  </si>
  <si>
    <t>TECHNICAL PERFORMANCE MEASURES (TPM) WEIGHTED %</t>
  </si>
  <si>
    <t>TPM MATERIAL RESILIENCE CONTRIBUTION LEVEL</t>
  </si>
  <si>
    <t>OVERALL PROJECT CASEWORK FINISH KPI RATING</t>
  </si>
  <si>
    <r>
      <rPr>
        <sz val="11"/>
        <color theme="0"/>
        <rFont val="Arial"/>
        <family val="2"/>
        <scheme val="minor"/>
      </rPr>
      <t>.</t>
    </r>
    <r>
      <rPr>
        <sz val="11"/>
        <color theme="1"/>
        <rFont val="Arial"/>
        <family val="2"/>
        <scheme val="minor"/>
      </rPr>
      <t>=&lt;</t>
    </r>
  </si>
  <si>
    <t>TPM RESILIENCE CONTRIBUTION RATING</t>
  </si>
  <si>
    <t>FLOORING KPI</t>
  </si>
  <si>
    <t>WALLS KPI</t>
  </si>
  <si>
    <t>MILLWORK KPI</t>
  </si>
  <si>
    <t>CASEWORK KPI</t>
  </si>
  <si>
    <t>EG|SIGNAGE KPI</t>
  </si>
  <si>
    <t>TEXTILES KPI</t>
  </si>
  <si>
    <t>CEILING KPI</t>
  </si>
  <si>
    <t>PROJECT RELATIONAL TPM HEATMAP</t>
  </si>
  <si>
    <t>Sustainable Adaptive Material Performance Level (SAMPL): Resilience Estimator for Interior Applied Finishes</t>
  </si>
  <si>
    <t>ST-%</t>
  </si>
  <si>
    <t>SY-%</t>
  </si>
  <si>
    <t>SU-%</t>
  </si>
  <si>
    <t xml:space="preserve">COLOR or LIGHT FASTNESS </t>
  </si>
  <si>
    <t xml:space="preserve">AREA FINSH SCHEDULE </t>
  </si>
  <si>
    <t>ROOM NO.</t>
  </si>
  <si>
    <t>ROOM NAME</t>
  </si>
  <si>
    <t>BASE</t>
  </si>
  <si>
    <t>NORTH</t>
  </si>
  <si>
    <t>EAST</t>
  </si>
  <si>
    <t>SOUTH</t>
  </si>
  <si>
    <t>WEST</t>
  </si>
  <si>
    <t>MATERIAL</t>
  </si>
  <si>
    <t>HEIGHT</t>
  </si>
  <si>
    <t>BASE CABINETS</t>
  </si>
  <si>
    <t>TOP CABINETS</t>
  </si>
  <si>
    <t>WORKTOP</t>
  </si>
  <si>
    <t>TRANSACTION TOP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</si>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</sst>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47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  <scheme val="minor"/>
    </font>
    <font>
      <i/>
      <sz val="11"/>
      <color theme="1"/>
      <name val="Arial"/>
      <family val="2"/>
      <scheme val="minor"/>
    </font>
    <font>
      <i/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8"/>
      <color theme="1"/>
      <name val="Segoe UI"/>
      <family val="2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u/>
      <sz val="10"/>
      <color theme="1"/>
      <name val="Arial"/>
      <family val="2"/>
      <scheme val="minor"/>
    </font>
    <font>
      <b/>
      <sz val="11"/>
      <color theme="1"/>
      <name val="Arial"/>
      <family val="2"/>
    </font>
    <font>
      <b/>
      <sz val="10"/>
      <color theme="2"/>
      <name val="Arial"/>
      <family val="2"/>
      <scheme val="minor"/>
    </font>
    <font>
      <b/>
      <sz val="10"/>
      <color theme="0"/>
      <name val="Arial"/>
      <family val="2"/>
      <scheme val="minor"/>
    </font>
    <font>
      <sz val="8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b/>
      <sz val="11"/>
      <color rgb="FF3C78D8"/>
      <name val="Arial"/>
      <family val="2"/>
      <scheme val="minor"/>
    </font>
    <font>
      <b/>
      <sz val="11"/>
      <color rgb="FF57BA34"/>
      <name val="Arial"/>
      <family val="2"/>
      <scheme val="minor"/>
    </font>
    <font>
      <b/>
      <sz val="11"/>
      <color rgb="FF63C2D7"/>
      <name val="Arial"/>
      <family val="2"/>
      <scheme val="minor"/>
    </font>
    <font>
      <i/>
      <sz val="1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rgb="FF0070C0"/>
      <name val="Arial"/>
      <family val="2"/>
      <scheme val="minor"/>
    </font>
    <font>
      <sz val="11"/>
      <color rgb="FF2A8BA2"/>
      <name val="Arial"/>
      <family val="2"/>
      <scheme val="minor"/>
    </font>
    <font>
      <sz val="11"/>
      <color rgb="FF439028"/>
      <name val="Arial"/>
      <family val="2"/>
      <scheme val="minor"/>
    </font>
    <font>
      <sz val="11"/>
      <color rgb="FF3C78D8"/>
      <name val="Arial"/>
      <family val="2"/>
      <scheme val="minor"/>
    </font>
    <font>
      <b/>
      <sz val="10"/>
      <name val="Aptos Narrow"/>
      <family val="2"/>
    </font>
    <font>
      <b/>
      <sz val="9"/>
      <color theme="1"/>
      <name val="Segoe UI"/>
      <family val="2"/>
    </font>
    <font>
      <b/>
      <sz val="11"/>
      <color theme="1" tint="0.249977111117893"/>
      <name val="Arial"/>
      <family val="2"/>
      <scheme val="minor"/>
    </font>
    <font>
      <sz val="10"/>
      <color theme="2"/>
      <name val="Arial"/>
      <family val="2"/>
      <scheme val="minor"/>
    </font>
    <font>
      <b/>
      <sz val="10"/>
      <color theme="3" tint="0.249977111117893"/>
      <name val="Arial"/>
      <family val="2"/>
      <scheme val="minor"/>
    </font>
    <font>
      <sz val="11"/>
      <color theme="1"/>
      <name val="Arial"/>
      <family val="2"/>
      <scheme val="minor"/>
    </font>
    <font>
      <b/>
      <sz val="24"/>
      <color rgb="FF3E567E"/>
      <name val="Arial Narrow"/>
      <family val="2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  <fill>
      <patternFill patternType="solid">
        <fgColor rgb="FF8ED873"/>
        <bgColor rgb="FF8ED873"/>
      </patternFill>
    </fill>
    <fill>
      <patternFill patternType="solid">
        <fgColor rgb="FFF2F2F2"/>
        <bgColor rgb="FFF2F2F2"/>
      </patternFill>
    </fill>
    <fill>
      <patternFill patternType="solid">
        <fgColor rgb="FFDBE9F7"/>
        <bgColor rgb="FFDBE9F7"/>
      </patternFill>
    </fill>
    <fill>
      <patternFill patternType="solid">
        <fgColor rgb="FFD9F2D0"/>
        <bgColor rgb="FFD9F2D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rgb="FFF2F2F2"/>
      </patternFill>
    </fill>
    <fill>
      <patternFill patternType="solid">
        <fgColor theme="1" tint="0.499984740745262"/>
        <bgColor rgb="FFDBE9F7"/>
      </patternFill>
    </fill>
    <fill>
      <patternFill patternType="solid">
        <fgColor theme="1" tint="0.499984740745262"/>
        <bgColor rgb="FFFAE2D5"/>
      </patternFill>
    </fill>
    <fill>
      <patternFill patternType="solid">
        <fgColor theme="1" tint="0.499984740745262"/>
        <bgColor rgb="FFFFFF00"/>
      </patternFill>
    </fill>
    <fill>
      <patternFill patternType="solid">
        <fgColor theme="1" tint="0.499984740745262"/>
        <bgColor rgb="FFD9F2D0"/>
      </patternFill>
    </fill>
    <fill>
      <patternFill patternType="solid">
        <fgColor theme="3" tint="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C78D8"/>
        <bgColor rgb="FF3C78D8"/>
      </patternFill>
    </fill>
    <fill>
      <patternFill patternType="solid">
        <fgColor rgb="FF63C2D7"/>
        <bgColor rgb="FF63C2D7"/>
      </patternFill>
    </fill>
    <fill>
      <patternFill patternType="solid">
        <fgColor rgb="FFE0F7FA"/>
        <bgColor rgb="FFE0F7FA"/>
      </patternFill>
    </fill>
    <fill>
      <patternFill patternType="solid">
        <fgColor rgb="FF3C78D8"/>
        <bgColor indexed="64"/>
      </patternFill>
    </fill>
    <fill>
      <patternFill patternType="solid">
        <fgColor rgb="FF63C2D7"/>
        <bgColor indexed="64"/>
      </patternFill>
    </fill>
    <fill>
      <patternFill patternType="solid">
        <fgColor rgb="FF57BA34"/>
        <bgColor indexed="64"/>
      </patternFill>
    </fill>
    <fill>
      <patternFill patternType="solid">
        <fgColor rgb="FFDBE9F7"/>
        <bgColor indexed="64"/>
      </patternFill>
    </fill>
    <fill>
      <patternFill patternType="solid">
        <fgColor rgb="FFE0F7FA"/>
        <bgColor indexed="64"/>
      </patternFill>
    </fill>
    <fill>
      <patternFill patternType="solid">
        <fgColor rgb="FFD9F2D0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1">
    <xf numFmtId="0" fontId="0" fillId="0" borderId="0"/>
    <xf numFmtId="0" fontId="4" fillId="0" borderId="1"/>
    <xf numFmtId="0" fontId="17" fillId="0" borderId="1"/>
    <xf numFmtId="0" fontId="6" fillId="0" borderId="1"/>
    <xf numFmtId="0" fontId="18" fillId="0" borderId="1" applyNumberFormat="0" applyFill="0" applyBorder="0" applyAlignment="0" applyProtection="0"/>
    <xf numFmtId="43" fontId="19" fillId="0" borderId="1" applyFont="0" applyFill="0" applyBorder="0" applyAlignment="0" applyProtection="0"/>
    <xf numFmtId="0" fontId="20" fillId="0" borderId="1"/>
    <xf numFmtId="0" fontId="42" fillId="0" borderId="1"/>
    <xf numFmtId="9" fontId="2" fillId="0" borderId="1" applyFont="0" applyFill="0" applyBorder="0" applyAlignment="0" applyProtection="0"/>
    <xf numFmtId="0" fontId="2" fillId="0" borderId="1"/>
    <xf numFmtId="43" fontId="1" fillId="0" borderId="1" applyFont="0" applyFill="0" applyBorder="0" applyAlignment="0" applyProtection="0"/>
  </cellStyleXfs>
  <cellXfs count="301">
    <xf numFmtId="0" fontId="0" fillId="0" borderId="0" xfId="0"/>
    <xf numFmtId="0" fontId="13" fillId="0" borderId="0" xfId="0" applyFont="1" applyAlignment="1">
      <alignment horizontal="center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8" fillId="16" borderId="24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12" fillId="0" borderId="4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1" xfId="0" applyFont="1" applyBorder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6" fillId="0" borderId="1" xfId="7" applyFont="1" applyAlignment="1">
      <alignment vertical="center"/>
    </xf>
    <xf numFmtId="0" fontId="42" fillId="0" borderId="1" xfId="7"/>
    <xf numFmtId="0" fontId="42" fillId="0" borderId="45" xfId="7" applyBorder="1" applyAlignment="1">
      <alignment horizontal="center" vertical="center"/>
    </xf>
    <xf numFmtId="0" fontId="42" fillId="0" borderId="1" xfId="7" applyAlignment="1">
      <alignment horizontal="center" vertical="center"/>
    </xf>
    <xf numFmtId="0" fontId="42" fillId="0" borderId="42" xfId="7" applyBorder="1" applyAlignment="1">
      <alignment horizontal="center"/>
    </xf>
    <xf numFmtId="0" fontId="42" fillId="0" borderId="40" xfId="7" applyBorder="1" applyAlignment="1">
      <alignment horizontal="center"/>
    </xf>
    <xf numFmtId="0" fontId="16" fillId="0" borderId="40" xfId="7" applyFont="1" applyBorder="1" applyAlignment="1">
      <alignment vertical="center"/>
    </xf>
    <xf numFmtId="0" fontId="42" fillId="0" borderId="41" xfId="7" applyBorder="1"/>
    <xf numFmtId="0" fontId="42" fillId="0" borderId="45" xfId="7" applyBorder="1" applyAlignment="1">
      <alignment horizontal="center"/>
    </xf>
    <xf numFmtId="0" fontId="42" fillId="0" borderId="1" xfId="7" applyAlignment="1">
      <alignment horizontal="center"/>
    </xf>
    <xf numFmtId="0" fontId="42" fillId="0" borderId="44" xfId="7" applyBorder="1"/>
    <xf numFmtId="0" fontId="38" fillId="0" borderId="37" xfId="7" applyFont="1" applyBorder="1" applyAlignment="1">
      <alignment vertical="center"/>
    </xf>
    <xf numFmtId="9" fontId="23" fillId="0" borderId="46" xfId="8" applyFont="1" applyBorder="1" applyAlignment="1">
      <alignment horizontal="center" vertical="center"/>
    </xf>
    <xf numFmtId="0" fontId="38" fillId="0" borderId="38" xfId="7" applyFont="1" applyBorder="1" applyAlignment="1">
      <alignment vertical="center"/>
    </xf>
    <xf numFmtId="9" fontId="23" fillId="0" borderId="66" xfId="8" applyFont="1" applyBorder="1" applyAlignment="1">
      <alignment horizontal="center" vertical="center"/>
    </xf>
    <xf numFmtId="0" fontId="42" fillId="0" borderId="45" xfId="7" applyBorder="1"/>
    <xf numFmtId="0" fontId="38" fillId="0" borderId="39" xfId="7" applyFont="1" applyBorder="1" applyAlignment="1">
      <alignment vertical="center"/>
    </xf>
    <xf numFmtId="9" fontId="40" fillId="0" borderId="48" xfId="8" applyFont="1" applyBorder="1" applyAlignment="1">
      <alignment horizontal="center"/>
    </xf>
    <xf numFmtId="0" fontId="8" fillId="0" borderId="1" xfId="7" applyFont="1"/>
    <xf numFmtId="0" fontId="8" fillId="0" borderId="1" xfId="7" applyFont="1" applyAlignment="1">
      <alignment wrapText="1"/>
    </xf>
    <xf numFmtId="0" fontId="9" fillId="0" borderId="1" xfId="7" applyFont="1" applyAlignment="1">
      <alignment horizontal="center"/>
    </xf>
    <xf numFmtId="164" fontId="42" fillId="0" borderId="1" xfId="7" applyNumberFormat="1"/>
    <xf numFmtId="0" fontId="8" fillId="0" borderId="24" xfId="7" applyFont="1" applyBorder="1" applyAlignment="1">
      <alignment horizontal="center"/>
    </xf>
    <xf numFmtId="0" fontId="8" fillId="0" borderId="1" xfId="7" applyFont="1" applyAlignment="1">
      <alignment horizontal="center"/>
    </xf>
    <xf numFmtId="0" fontId="2" fillId="0" borderId="24" xfId="7" applyFont="1" applyBorder="1" applyAlignment="1">
      <alignment horizontal="center"/>
    </xf>
    <xf numFmtId="2" fontId="2" fillId="0" borderId="24" xfId="7" applyNumberFormat="1" applyFont="1" applyBorder="1" applyAlignment="1">
      <alignment horizontal="center" vertical="center"/>
    </xf>
    <xf numFmtId="2" fontId="2" fillId="0" borderId="1" xfId="7" applyNumberFormat="1" applyFont="1" applyAlignment="1">
      <alignment horizontal="center" vertical="center"/>
    </xf>
    <xf numFmtId="2" fontId="2" fillId="0" borderId="1" xfId="7" applyNumberFormat="1" applyFont="1" applyAlignment="1">
      <alignment vertical="top"/>
    </xf>
    <xf numFmtId="0" fontId="2" fillId="0" borderId="43" xfId="7" applyFont="1" applyBorder="1"/>
    <xf numFmtId="0" fontId="2" fillId="0" borderId="25" xfId="7" applyFont="1" applyBorder="1" applyAlignment="1">
      <alignment horizontal="left"/>
    </xf>
    <xf numFmtId="0" fontId="2" fillId="0" borderId="26" xfId="7" applyFont="1" applyBorder="1" applyAlignment="1">
      <alignment horizontal="left"/>
    </xf>
    <xf numFmtId="0" fontId="2" fillId="0" borderId="27" xfId="7" applyFont="1" applyBorder="1" applyAlignment="1">
      <alignment horizontal="left"/>
    </xf>
    <xf numFmtId="0" fontId="2" fillId="0" borderId="1" xfId="7" applyFont="1" applyAlignment="1">
      <alignment horizontal="left"/>
    </xf>
    <xf numFmtId="0" fontId="41" fillId="0" borderId="1" xfId="7" applyFont="1"/>
    <xf numFmtId="0" fontId="10" fillId="4" borderId="6" xfId="7" applyFont="1" applyFill="1" applyBorder="1" applyAlignment="1">
      <alignment horizontal="center" vertical="center"/>
    </xf>
    <xf numFmtId="0" fontId="7" fillId="5" borderId="50" xfId="9" applyFont="1" applyFill="1" applyBorder="1" applyAlignment="1">
      <alignment horizontal="center" textRotation="90"/>
    </xf>
    <xf numFmtId="0" fontId="7" fillId="5" borderId="51" xfId="9" applyFont="1" applyFill="1" applyBorder="1" applyAlignment="1">
      <alignment horizontal="center" textRotation="90"/>
    </xf>
    <xf numFmtId="0" fontId="7" fillId="21" borderId="50" xfId="9" applyFont="1" applyFill="1" applyBorder="1" applyAlignment="1">
      <alignment horizontal="center" textRotation="90"/>
    </xf>
    <xf numFmtId="0" fontId="7" fillId="21" borderId="51" xfId="9" applyFont="1" applyFill="1" applyBorder="1" applyAlignment="1">
      <alignment horizontal="center" textRotation="90"/>
    </xf>
    <xf numFmtId="0" fontId="7" fillId="21" borderId="52" xfId="9" applyFont="1" applyFill="1" applyBorder="1" applyAlignment="1">
      <alignment horizontal="center" textRotation="90"/>
    </xf>
    <xf numFmtId="0" fontId="7" fillId="6" borderId="50" xfId="9" applyFont="1" applyFill="1" applyBorder="1" applyAlignment="1">
      <alignment horizontal="center" textRotation="90"/>
    </xf>
    <xf numFmtId="0" fontId="7" fillId="6" borderId="51" xfId="9" applyFont="1" applyFill="1" applyBorder="1" applyAlignment="1">
      <alignment horizontal="center" textRotation="90"/>
    </xf>
    <xf numFmtId="0" fontId="7" fillId="6" borderId="52" xfId="9" applyFont="1" applyFill="1" applyBorder="1" applyAlignment="1">
      <alignment horizontal="center" textRotation="90"/>
    </xf>
    <xf numFmtId="0" fontId="10" fillId="10" borderId="4" xfId="7" applyFont="1" applyFill="1" applyBorder="1" applyAlignment="1">
      <alignment horizontal="center" vertical="center" textRotation="90"/>
    </xf>
    <xf numFmtId="0" fontId="7" fillId="11" borderId="5" xfId="7" applyFont="1" applyFill="1" applyBorder="1" applyAlignment="1">
      <alignment horizontal="left" vertical="center" textRotation="90"/>
    </xf>
    <xf numFmtId="0" fontId="7" fillId="12" borderId="5" xfId="7" applyFont="1" applyFill="1" applyBorder="1" applyAlignment="1">
      <alignment horizontal="left" vertical="center" textRotation="90"/>
    </xf>
    <xf numFmtId="0" fontId="7" fillId="13" borderId="5" xfId="7" applyFont="1" applyFill="1" applyBorder="1" applyAlignment="1">
      <alignment horizontal="left" vertical="center" textRotation="90"/>
    </xf>
    <xf numFmtId="0" fontId="7" fillId="13" borderId="5" xfId="7" applyFont="1" applyFill="1" applyBorder="1" applyAlignment="1">
      <alignment horizontal="center" vertical="center" textRotation="90"/>
    </xf>
    <xf numFmtId="0" fontId="7" fillId="14" borderId="5" xfId="7" applyFont="1" applyFill="1" applyBorder="1" applyAlignment="1">
      <alignment horizontal="center" vertical="center" textRotation="90"/>
    </xf>
    <xf numFmtId="0" fontId="10" fillId="10" borderId="13" xfId="7" applyFont="1" applyFill="1" applyBorder="1" applyAlignment="1">
      <alignment horizontal="center" vertical="center" textRotation="90"/>
    </xf>
    <xf numFmtId="0" fontId="7" fillId="11" borderId="1" xfId="7" applyFont="1" applyFill="1" applyAlignment="1">
      <alignment horizontal="left" vertical="center" textRotation="90"/>
    </xf>
    <xf numFmtId="0" fontId="7" fillId="12" borderId="1" xfId="7" applyFont="1" applyFill="1" applyAlignment="1">
      <alignment horizontal="left" vertical="center" textRotation="90"/>
    </xf>
    <xf numFmtId="0" fontId="7" fillId="13" borderId="1" xfId="7" applyFont="1" applyFill="1" applyAlignment="1">
      <alignment horizontal="left" vertical="center" textRotation="90"/>
    </xf>
    <xf numFmtId="0" fontId="7" fillId="13" borderId="1" xfId="7" applyFont="1" applyFill="1" applyAlignment="1">
      <alignment horizontal="center" vertical="center" textRotation="90"/>
    </xf>
    <xf numFmtId="0" fontId="7" fillId="14" borderId="1" xfId="7" applyFont="1" applyFill="1" applyAlignment="1">
      <alignment horizontal="center" vertical="center" textRotation="90"/>
    </xf>
    <xf numFmtId="0" fontId="23" fillId="22" borderId="53" xfId="7" applyFont="1" applyFill="1" applyBorder="1" applyAlignment="1">
      <alignment horizontal="center" vertical="center"/>
    </xf>
    <xf numFmtId="0" fontId="23" fillId="23" borderId="54" xfId="7" applyFont="1" applyFill="1" applyBorder="1" applyAlignment="1">
      <alignment horizontal="center" vertical="center"/>
    </xf>
    <xf numFmtId="0" fontId="23" fillId="24" borderId="54" xfId="7" applyFont="1" applyFill="1" applyBorder="1" applyAlignment="1">
      <alignment horizontal="center" vertical="center"/>
    </xf>
    <xf numFmtId="2" fontId="24" fillId="15" borderId="55" xfId="7" applyNumberFormat="1" applyFont="1" applyFill="1" applyBorder="1" applyAlignment="1">
      <alignment horizontal="center" vertical="center" wrapText="1"/>
    </xf>
    <xf numFmtId="2" fontId="37" fillId="29" borderId="41" xfId="7" applyNumberFormat="1" applyFont="1" applyFill="1" applyBorder="1" applyAlignment="1">
      <alignment horizontal="center" wrapText="1"/>
    </xf>
    <xf numFmtId="0" fontId="8" fillId="16" borderId="20" xfId="7" applyFont="1" applyFill="1" applyBorder="1"/>
    <xf numFmtId="0" fontId="42" fillId="16" borderId="18" xfId="7" applyFill="1" applyBorder="1"/>
    <xf numFmtId="0" fontId="42" fillId="16" borderId="21" xfId="7" applyFill="1" applyBorder="1"/>
    <xf numFmtId="0" fontId="15" fillId="0" borderId="32" xfId="7" applyFont="1" applyBorder="1" applyProtection="1">
      <protection locked="0"/>
    </xf>
    <xf numFmtId="0" fontId="33" fillId="0" borderId="28" xfId="7" applyFont="1" applyBorder="1"/>
    <xf numFmtId="0" fontId="33" fillId="0" borderId="29" xfId="7" applyFont="1" applyBorder="1"/>
    <xf numFmtId="0" fontId="33" fillId="0" borderId="34" xfId="7" applyFont="1" applyBorder="1"/>
    <xf numFmtId="0" fontId="34" fillId="0" borderId="28" xfId="7" applyFont="1" applyBorder="1"/>
    <xf numFmtId="0" fontId="34" fillId="0" borderId="29" xfId="7" applyFont="1" applyBorder="1"/>
    <xf numFmtId="0" fontId="34" fillId="0" borderId="34" xfId="7" applyFont="1" applyBorder="1"/>
    <xf numFmtId="0" fontId="35" fillId="0" borderId="28" xfId="7" applyFont="1" applyBorder="1"/>
    <xf numFmtId="0" fontId="35" fillId="0" borderId="29" xfId="7" applyFont="1" applyBorder="1"/>
    <xf numFmtId="0" fontId="35" fillId="0" borderId="34" xfId="7" applyFont="1" applyBorder="1"/>
    <xf numFmtId="2" fontId="42" fillId="25" borderId="28" xfId="7" applyNumberFormat="1" applyFill="1" applyBorder="1" applyAlignment="1">
      <alignment horizontal="center"/>
    </xf>
    <xf numFmtId="2" fontId="42" fillId="26" borderId="29" xfId="7" applyNumberFormat="1" applyFill="1" applyBorder="1" applyAlignment="1">
      <alignment horizontal="center"/>
    </xf>
    <xf numFmtId="2" fontId="42" fillId="27" borderId="56" xfId="7" applyNumberFormat="1" applyFill="1" applyBorder="1" applyAlignment="1">
      <alignment horizontal="center"/>
    </xf>
    <xf numFmtId="2" fontId="14" fillId="8" borderId="37" xfId="7" applyNumberFormat="1" applyFont="1" applyFill="1" applyBorder="1" applyAlignment="1">
      <alignment horizontal="center" vertical="center"/>
    </xf>
    <xf numFmtId="2" fontId="15" fillId="0" borderId="37" xfId="7" applyNumberFormat="1" applyFont="1" applyBorder="1" applyAlignment="1">
      <alignment horizontal="center" vertical="center"/>
    </xf>
    <xf numFmtId="2" fontId="42" fillId="0" borderId="1" xfId="7" applyNumberFormat="1" applyAlignment="1">
      <alignment horizontal="center" vertical="center"/>
    </xf>
    <xf numFmtId="0" fontId="42" fillId="0" borderId="9" xfId="7" applyBorder="1" applyProtection="1">
      <protection locked="0"/>
    </xf>
    <xf numFmtId="0" fontId="33" fillId="0" borderId="11" xfId="7" applyFont="1" applyBorder="1"/>
    <xf numFmtId="0" fontId="33" fillId="0" borderId="2" xfId="7" applyFont="1" applyBorder="1"/>
    <xf numFmtId="0" fontId="33" fillId="0" borderId="12" xfId="7" applyFont="1" applyBorder="1"/>
    <xf numFmtId="0" fontId="34" fillId="0" borderId="11" xfId="7" applyFont="1" applyBorder="1"/>
    <xf numFmtId="0" fontId="34" fillId="0" borderId="2" xfId="7" applyFont="1" applyBorder="1"/>
    <xf numFmtId="0" fontId="34" fillId="0" borderId="12" xfId="7" applyFont="1" applyBorder="1"/>
    <xf numFmtId="0" fontId="35" fillId="0" borderId="11" xfId="7" applyFont="1" applyBorder="1"/>
    <xf numFmtId="0" fontId="35" fillId="0" borderId="2" xfId="7" applyFont="1" applyBorder="1"/>
    <xf numFmtId="0" fontId="35" fillId="0" borderId="12" xfId="7" applyFont="1" applyBorder="1"/>
    <xf numFmtId="2" fontId="42" fillId="25" borderId="11" xfId="7" applyNumberFormat="1" applyFill="1" applyBorder="1" applyAlignment="1">
      <alignment horizontal="center"/>
    </xf>
    <xf numFmtId="2" fontId="42" fillId="26" borderId="2" xfId="7" applyNumberFormat="1" applyFill="1" applyBorder="1" applyAlignment="1">
      <alignment horizontal="center"/>
    </xf>
    <xf numFmtId="2" fontId="42" fillId="27" borderId="10" xfId="7" applyNumberFormat="1" applyFill="1" applyBorder="1" applyAlignment="1">
      <alignment horizontal="center"/>
    </xf>
    <xf numFmtId="2" fontId="14" fillId="8" borderId="38" xfId="7" applyNumberFormat="1" applyFont="1" applyFill="1" applyBorder="1" applyAlignment="1">
      <alignment horizontal="center" vertical="center"/>
    </xf>
    <xf numFmtId="2" fontId="15" fillId="0" borderId="38" xfId="7" applyNumberFormat="1" applyFont="1" applyBorder="1" applyAlignment="1">
      <alignment horizontal="center" vertical="center"/>
    </xf>
    <xf numFmtId="0" fontId="2" fillId="0" borderId="33" xfId="7" applyFont="1" applyBorder="1" applyProtection="1">
      <protection locked="0"/>
    </xf>
    <xf numFmtId="0" fontId="33" fillId="0" borderId="30" xfId="7" applyFont="1" applyBorder="1"/>
    <xf numFmtId="0" fontId="33" fillId="0" borderId="31" xfId="7" applyFont="1" applyBorder="1"/>
    <xf numFmtId="0" fontId="33" fillId="0" borderId="35" xfId="7" applyFont="1" applyBorder="1"/>
    <xf numFmtId="0" fontId="34" fillId="0" borderId="30" xfId="7" applyFont="1" applyBorder="1"/>
    <xf numFmtId="0" fontId="34" fillId="0" borderId="31" xfId="7" applyFont="1" applyBorder="1"/>
    <xf numFmtId="0" fontId="34" fillId="0" borderId="35" xfId="7" applyFont="1" applyBorder="1"/>
    <xf numFmtId="0" fontId="35" fillId="0" borderId="30" xfId="7" applyFont="1" applyBorder="1"/>
    <xf numFmtId="0" fontId="35" fillId="0" borderId="31" xfId="7" applyFont="1" applyBorder="1"/>
    <xf numFmtId="0" fontId="35" fillId="0" borderId="35" xfId="7" applyFont="1" applyBorder="1"/>
    <xf numFmtId="2" fontId="42" fillId="25" borderId="30" xfId="7" applyNumberFormat="1" applyFill="1" applyBorder="1" applyAlignment="1">
      <alignment horizontal="center"/>
    </xf>
    <xf numFmtId="2" fontId="42" fillId="26" borderId="31" xfId="7" applyNumberFormat="1" applyFill="1" applyBorder="1" applyAlignment="1">
      <alignment horizontal="center"/>
    </xf>
    <xf numFmtId="2" fontId="42" fillId="27" borderId="36" xfId="7" applyNumberFormat="1" applyFill="1" applyBorder="1" applyAlignment="1">
      <alignment horizontal="center"/>
    </xf>
    <xf numFmtId="2" fontId="14" fillId="8" borderId="39" xfId="7" applyNumberFormat="1" applyFont="1" applyFill="1" applyBorder="1" applyAlignment="1">
      <alignment horizontal="center" vertical="center"/>
    </xf>
    <xf numFmtId="2" fontId="15" fillId="0" borderId="39" xfId="7" applyNumberFormat="1" applyFont="1" applyBorder="1" applyAlignment="1">
      <alignment horizontal="center" vertical="center"/>
    </xf>
    <xf numFmtId="2" fontId="27" fillId="18" borderId="53" xfId="7" applyNumberFormat="1" applyFont="1" applyFill="1" applyBorder="1" applyAlignment="1" applyProtection="1">
      <alignment horizontal="center" vertical="center"/>
      <protection locked="0"/>
    </xf>
    <xf numFmtId="2" fontId="29" fillId="18" borderId="53" xfId="7" applyNumberFormat="1" applyFont="1" applyFill="1" applyBorder="1" applyAlignment="1" applyProtection="1">
      <alignment horizontal="center" vertical="center"/>
      <protection locked="0"/>
    </xf>
    <xf numFmtId="2" fontId="28" fillId="18" borderId="53" xfId="7" applyNumberFormat="1" applyFont="1" applyFill="1" applyBorder="1" applyAlignment="1" applyProtection="1">
      <alignment horizontal="center" vertical="center"/>
      <protection locked="0"/>
    </xf>
    <xf numFmtId="2" fontId="11" fillId="17" borderId="18" xfId="7" applyNumberFormat="1" applyFont="1" applyFill="1" applyBorder="1" applyAlignment="1">
      <alignment horizontal="center" vertical="center"/>
    </xf>
    <xf numFmtId="2" fontId="11" fillId="7" borderId="20" xfId="7" applyNumberFormat="1" applyFont="1" applyFill="1" applyBorder="1" applyAlignment="1">
      <alignment horizontal="center" vertical="center"/>
    </xf>
    <xf numFmtId="2" fontId="42" fillId="7" borderId="21" xfId="7" applyNumberFormat="1" applyFill="1" applyBorder="1" applyAlignment="1">
      <alignment horizontal="center" vertical="center"/>
    </xf>
    <xf numFmtId="0" fontId="42" fillId="0" borderId="44" xfId="7" applyBorder="1" applyAlignment="1">
      <alignment horizontal="center" vertical="center"/>
    </xf>
    <xf numFmtId="0" fontId="8" fillId="16" borderId="23" xfId="7" applyFont="1" applyFill="1" applyBorder="1"/>
    <xf numFmtId="0" fontId="42" fillId="16" borderId="19" xfId="7" applyFill="1" applyBorder="1"/>
    <xf numFmtId="0" fontId="42" fillId="16" borderId="22" xfId="7" applyFill="1" applyBorder="1"/>
    <xf numFmtId="0" fontId="42" fillId="0" borderId="32" xfId="7" applyBorder="1" applyProtection="1">
      <protection locked="0"/>
    </xf>
    <xf numFmtId="0" fontId="36" fillId="0" borderId="28" xfId="7" applyFont="1" applyBorder="1"/>
    <xf numFmtId="0" fontId="36" fillId="0" borderId="29" xfId="7" applyFont="1" applyBorder="1"/>
    <xf numFmtId="0" fontId="36" fillId="0" borderId="34" xfId="7" applyFont="1" applyBorder="1"/>
    <xf numFmtId="2" fontId="42" fillId="27" borderId="57" xfId="7" applyNumberFormat="1" applyFill="1" applyBorder="1" applyAlignment="1">
      <alignment horizontal="center"/>
    </xf>
    <xf numFmtId="0" fontId="36" fillId="0" borderId="11" xfId="7" applyFont="1" applyBorder="1"/>
    <xf numFmtId="0" fontId="36" fillId="0" borderId="2" xfId="7" applyFont="1" applyBorder="1"/>
    <xf numFmtId="0" fontId="36" fillId="0" borderId="12" xfId="7" applyFont="1" applyBorder="1"/>
    <xf numFmtId="2" fontId="42" fillId="27" borderId="58" xfId="7" applyNumberFormat="1" applyFill="1" applyBorder="1" applyAlignment="1">
      <alignment horizontal="center"/>
    </xf>
    <xf numFmtId="2" fontId="42" fillId="27" borderId="59" xfId="7" applyNumberFormat="1" applyFill="1" applyBorder="1" applyAlignment="1">
      <alignment horizontal="center"/>
    </xf>
    <xf numFmtId="2" fontId="28" fillId="18" borderId="20" xfId="7" applyNumberFormat="1" applyFont="1" applyFill="1" applyBorder="1" applyAlignment="1" applyProtection="1">
      <alignment horizontal="center" vertical="center"/>
      <protection locked="0"/>
    </xf>
    <xf numFmtId="2" fontId="11" fillId="17" borderId="47" xfId="7" applyNumberFormat="1" applyFont="1" applyFill="1" applyBorder="1" applyAlignment="1">
      <alignment horizontal="center" vertical="center"/>
    </xf>
    <xf numFmtId="0" fontId="42" fillId="16" borderId="47" xfId="7" applyFill="1" applyBorder="1"/>
    <xf numFmtId="0" fontId="2" fillId="0" borderId="32" xfId="7" applyFont="1" applyBorder="1" applyProtection="1">
      <protection locked="0"/>
    </xf>
    <xf numFmtId="2" fontId="14" fillId="8" borderId="62" xfId="7" applyNumberFormat="1" applyFont="1" applyFill="1" applyBorder="1" applyAlignment="1">
      <alignment horizontal="center" vertical="center"/>
    </xf>
    <xf numFmtId="2" fontId="14" fillId="8" borderId="63" xfId="7" applyNumberFormat="1" applyFont="1" applyFill="1" applyBorder="1" applyAlignment="1">
      <alignment horizontal="center" vertical="center"/>
    </xf>
    <xf numFmtId="0" fontId="2" fillId="0" borderId="9" xfId="7" applyFont="1" applyBorder="1" applyProtection="1">
      <protection locked="0"/>
    </xf>
    <xf numFmtId="0" fontId="36" fillId="0" borderId="30" xfId="7" applyFont="1" applyBorder="1"/>
    <xf numFmtId="0" fontId="36" fillId="0" borderId="31" xfId="7" applyFont="1" applyBorder="1"/>
    <xf numFmtId="0" fontId="36" fillId="0" borderId="35" xfId="7" applyFont="1" applyBorder="1"/>
    <xf numFmtId="2" fontId="42" fillId="25" borderId="50" xfId="7" applyNumberFormat="1" applyFill="1" applyBorder="1" applyAlignment="1">
      <alignment horizontal="center"/>
    </xf>
    <xf numFmtId="2" fontId="42" fillId="26" borderId="51" xfId="7" applyNumberFormat="1" applyFill="1" applyBorder="1" applyAlignment="1">
      <alignment horizontal="center"/>
    </xf>
    <xf numFmtId="2" fontId="42" fillId="27" borderId="61" xfId="7" applyNumberFormat="1" applyFill="1" applyBorder="1" applyAlignment="1">
      <alignment horizontal="center"/>
    </xf>
    <xf numFmtId="2" fontId="14" fillId="8" borderId="64" xfId="7" applyNumberFormat="1" applyFont="1" applyFill="1" applyBorder="1" applyAlignment="1">
      <alignment horizontal="center" vertical="center"/>
    </xf>
    <xf numFmtId="2" fontId="27" fillId="18" borderId="60" xfId="7" applyNumberFormat="1" applyFont="1" applyFill="1" applyBorder="1" applyAlignment="1" applyProtection="1">
      <alignment horizontal="center" vertical="center"/>
      <protection locked="0"/>
    </xf>
    <xf numFmtId="2" fontId="29" fillId="18" borderId="60" xfId="7" applyNumberFormat="1" applyFont="1" applyFill="1" applyBorder="1" applyAlignment="1" applyProtection="1">
      <alignment horizontal="center" vertical="center"/>
      <protection locked="0"/>
    </xf>
    <xf numFmtId="2" fontId="28" fillId="18" borderId="23" xfId="7" applyNumberFormat="1" applyFont="1" applyFill="1" applyBorder="1" applyAlignment="1" applyProtection="1">
      <alignment horizontal="center" vertical="center"/>
      <protection locked="0"/>
    </xf>
    <xf numFmtId="2" fontId="11" fillId="17" borderId="48" xfId="7" applyNumberFormat="1" applyFont="1" applyFill="1" applyBorder="1" applyAlignment="1">
      <alignment horizontal="center" vertical="center"/>
    </xf>
    <xf numFmtId="2" fontId="14" fillId="8" borderId="65" xfId="7" applyNumberFormat="1" applyFont="1" applyFill="1" applyBorder="1" applyAlignment="1">
      <alignment horizontal="center" vertical="center"/>
    </xf>
    <xf numFmtId="0" fontId="42" fillId="16" borderId="44" xfId="7" applyFill="1" applyBorder="1"/>
    <xf numFmtId="0" fontId="11" fillId="0" borderId="40" xfId="7" applyFont="1" applyBorder="1" applyAlignment="1">
      <alignment horizontal="center" vertical="center"/>
    </xf>
    <xf numFmtId="2" fontId="27" fillId="0" borderId="40" xfId="7" applyNumberFormat="1" applyFont="1" applyBorder="1" applyAlignment="1" applyProtection="1">
      <alignment horizontal="center" vertical="center"/>
      <protection locked="0"/>
    </xf>
    <xf numFmtId="2" fontId="29" fillId="0" borderId="40" xfId="7" applyNumberFormat="1" applyFont="1" applyBorder="1" applyAlignment="1" applyProtection="1">
      <alignment horizontal="center" vertical="center"/>
      <protection locked="0"/>
    </xf>
    <xf numFmtId="2" fontId="28" fillId="0" borderId="40" xfId="7" applyNumberFormat="1" applyFont="1" applyBorder="1" applyAlignment="1" applyProtection="1">
      <alignment horizontal="center" vertical="center"/>
      <protection locked="0"/>
    </xf>
    <xf numFmtId="2" fontId="11" fillId="0" borderId="40" xfId="7" applyNumberFormat="1" applyFont="1" applyBorder="1" applyAlignment="1">
      <alignment horizontal="center" vertical="center"/>
    </xf>
    <xf numFmtId="2" fontId="42" fillId="0" borderId="40" xfId="7" applyNumberFormat="1" applyBorder="1" applyAlignment="1">
      <alignment horizontal="center" vertical="center"/>
    </xf>
    <xf numFmtId="0" fontId="8" fillId="0" borderId="45" xfId="7" applyFont="1" applyBorder="1"/>
    <xf numFmtId="0" fontId="30" fillId="0" borderId="1" xfId="7" applyFont="1" applyAlignment="1">
      <alignment horizontal="left" vertical="center"/>
    </xf>
    <xf numFmtId="0" fontId="11" fillId="0" borderId="1" xfId="7" applyFont="1" applyAlignment="1">
      <alignment horizontal="center" vertical="center"/>
    </xf>
    <xf numFmtId="2" fontId="27" fillId="0" borderId="1" xfId="7" applyNumberFormat="1" applyFont="1" applyAlignment="1" applyProtection="1">
      <alignment horizontal="center" vertical="center"/>
      <protection locked="0"/>
    </xf>
    <xf numFmtId="2" fontId="29" fillId="0" borderId="1" xfId="7" applyNumberFormat="1" applyFont="1" applyAlignment="1" applyProtection="1">
      <alignment horizontal="center" vertical="center"/>
      <protection locked="0"/>
    </xf>
    <xf numFmtId="2" fontId="28" fillId="0" borderId="1" xfId="7" applyNumberFormat="1" applyFont="1" applyAlignment="1" applyProtection="1">
      <alignment horizontal="center" vertical="center"/>
      <protection locked="0"/>
    </xf>
    <xf numFmtId="2" fontId="11" fillId="0" borderId="1" xfId="7" applyNumberFormat="1" applyFont="1" applyAlignment="1">
      <alignment horizontal="center" vertical="center"/>
    </xf>
    <xf numFmtId="0" fontId="42" fillId="0" borderId="23" xfId="7" applyBorder="1"/>
    <xf numFmtId="0" fontId="42" fillId="0" borderId="19" xfId="7" applyBorder="1"/>
    <xf numFmtId="0" fontId="42" fillId="0" borderId="22" xfId="7" applyBorder="1"/>
    <xf numFmtId="0" fontId="7" fillId="5" borderId="52" xfId="9" applyFont="1" applyFill="1" applyBorder="1" applyAlignment="1">
      <alignment horizontal="center" textRotation="90" wrapText="1"/>
    </xf>
    <xf numFmtId="0" fontId="42" fillId="0" borderId="1" xfId="7" applyProtection="1">
      <protection locked="0" hidden="1"/>
    </xf>
    <xf numFmtId="0" fontId="2" fillId="0" borderId="24" xfId="7" applyFont="1" applyBorder="1" applyAlignment="1" applyProtection="1">
      <alignment horizontal="center"/>
      <protection locked="0" hidden="1"/>
    </xf>
    <xf numFmtId="2" fontId="2" fillId="9" borderId="24" xfId="7" applyNumberFormat="1" applyFont="1" applyFill="1" applyBorder="1" applyProtection="1">
      <protection locked="0" hidden="1"/>
    </xf>
    <xf numFmtId="2" fontId="42" fillId="26" borderId="24" xfId="7" applyNumberFormat="1" applyFill="1" applyBorder="1" applyProtection="1">
      <protection locked="0" hidden="1"/>
    </xf>
    <xf numFmtId="2" fontId="42" fillId="27" borderId="24" xfId="7" applyNumberFormat="1" applyFill="1" applyBorder="1" applyProtection="1">
      <protection locked="0" hidden="1"/>
    </xf>
    <xf numFmtId="0" fontId="42" fillId="0" borderId="1" xfId="7" applyAlignment="1" applyProtection="1">
      <alignment horizontal="center" vertical="center"/>
      <protection locked="0" hidden="1"/>
    </xf>
    <xf numFmtId="0" fontId="26" fillId="0" borderId="1" xfId="7" applyFont="1" applyAlignment="1" applyProtection="1">
      <alignment horizontal="right"/>
      <protection locked="0" hidden="1"/>
    </xf>
    <xf numFmtId="0" fontId="26" fillId="0" borderId="1" xfId="7" applyFont="1" applyProtection="1">
      <protection locked="0" hidden="1"/>
    </xf>
    <xf numFmtId="0" fontId="31" fillId="0" borderId="1" xfId="7" applyFont="1" applyProtection="1">
      <protection locked="0" hidden="1"/>
    </xf>
    <xf numFmtId="164" fontId="42" fillId="28" borderId="24" xfId="7" applyNumberFormat="1" applyFill="1" applyBorder="1" applyProtection="1">
      <protection locked="0" hidden="1"/>
    </xf>
    <xf numFmtId="0" fontId="2" fillId="0" borderId="1" xfId="7" applyFont="1" applyProtection="1">
      <protection locked="0" hidden="1"/>
    </xf>
    <xf numFmtId="0" fontId="25" fillId="0" borderId="1" xfId="7" applyFont="1" applyProtection="1">
      <protection locked="0" hidden="1"/>
    </xf>
    <xf numFmtId="2" fontId="2" fillId="25" borderId="24" xfId="7" applyNumberFormat="1" applyFont="1" applyFill="1" applyBorder="1" applyAlignment="1" applyProtection="1">
      <alignment horizontal="center" vertical="center"/>
      <protection locked="0" hidden="1"/>
    </xf>
    <xf numFmtId="2" fontId="42" fillId="26" borderId="24" xfId="7" applyNumberFormat="1" applyFill="1" applyBorder="1" applyAlignment="1" applyProtection="1">
      <alignment horizontal="center" vertical="center"/>
      <protection locked="0" hidden="1"/>
    </xf>
    <xf numFmtId="2" fontId="42" fillId="27" borderId="24" xfId="7" applyNumberFormat="1" applyFill="1" applyBorder="1" applyAlignment="1" applyProtection="1">
      <alignment horizontal="center" vertical="center"/>
      <protection locked="0" hidden="1"/>
    </xf>
    <xf numFmtId="0" fontId="42" fillId="0" borderId="1" xfId="7" applyProtection="1">
      <protection hidden="1"/>
    </xf>
    <xf numFmtId="0" fontId="2" fillId="0" borderId="24" xfId="7" applyFont="1" applyBorder="1" applyAlignment="1" applyProtection="1">
      <alignment horizontal="center"/>
      <protection hidden="1"/>
    </xf>
    <xf numFmtId="2" fontId="2" fillId="9" borderId="24" xfId="7" applyNumberFormat="1" applyFont="1" applyFill="1" applyBorder="1" applyProtection="1">
      <protection hidden="1"/>
    </xf>
    <xf numFmtId="2" fontId="42" fillId="26" borderId="24" xfId="7" applyNumberFormat="1" applyFill="1" applyBorder="1" applyProtection="1">
      <protection hidden="1"/>
    </xf>
    <xf numFmtId="2" fontId="42" fillId="27" borderId="24" xfId="7" applyNumberFormat="1" applyFill="1" applyBorder="1" applyProtection="1">
      <protection hidden="1"/>
    </xf>
    <xf numFmtId="0" fontId="42" fillId="0" borderId="1" xfId="7" applyAlignment="1" applyProtection="1">
      <alignment horizontal="center" vertical="center"/>
      <protection hidden="1"/>
    </xf>
    <xf numFmtId="0" fontId="26" fillId="0" borderId="1" xfId="7" applyFont="1" applyProtection="1">
      <protection hidden="1"/>
    </xf>
    <xf numFmtId="0" fontId="31" fillId="0" borderId="1" xfId="7" applyFont="1" applyProtection="1">
      <protection hidden="1"/>
    </xf>
    <xf numFmtId="164" fontId="42" fillId="28" borderId="24" xfId="7" applyNumberFormat="1" applyFill="1" applyBorder="1" applyProtection="1">
      <protection hidden="1"/>
    </xf>
    <xf numFmtId="0" fontId="2" fillId="0" borderId="1" xfId="7" applyFont="1" applyProtection="1">
      <protection hidden="1"/>
    </xf>
    <xf numFmtId="0" fontId="25" fillId="0" borderId="1" xfId="7" applyFont="1" applyProtection="1">
      <protection hidden="1"/>
    </xf>
    <xf numFmtId="2" fontId="2" fillId="25" borderId="24" xfId="7" applyNumberFormat="1" applyFont="1" applyFill="1" applyBorder="1" applyAlignment="1" applyProtection="1">
      <alignment horizontal="center" vertical="center"/>
      <protection hidden="1"/>
    </xf>
    <xf numFmtId="2" fontId="42" fillId="26" borderId="24" xfId="7" applyNumberFormat="1" applyFill="1" applyBorder="1" applyAlignment="1" applyProtection="1">
      <alignment horizontal="center" vertical="center"/>
      <protection hidden="1"/>
    </xf>
    <xf numFmtId="2" fontId="42" fillId="27" borderId="24" xfId="7" applyNumberFormat="1" applyFill="1" applyBorder="1" applyAlignment="1" applyProtection="1">
      <alignment horizontal="center" vertical="center"/>
      <protection hidden="1"/>
    </xf>
    <xf numFmtId="0" fontId="9" fillId="7" borderId="25" xfId="7" applyFont="1" applyFill="1" applyBorder="1" applyAlignment="1">
      <alignment horizontal="center"/>
    </xf>
    <xf numFmtId="0" fontId="9" fillId="7" borderId="26" xfId="7" applyFont="1" applyFill="1" applyBorder="1" applyAlignment="1">
      <alignment horizontal="center"/>
    </xf>
    <xf numFmtId="0" fontId="9" fillId="7" borderId="27" xfId="7" applyFont="1" applyFill="1" applyBorder="1" applyAlignment="1">
      <alignment horizontal="center"/>
    </xf>
    <xf numFmtId="0" fontId="42" fillId="0" borderId="42" xfId="7" applyBorder="1" applyAlignment="1">
      <alignment horizontal="center" vertical="center"/>
    </xf>
    <xf numFmtId="0" fontId="42" fillId="0" borderId="45" xfId="7" applyBorder="1" applyAlignment="1">
      <alignment horizontal="center" vertical="center"/>
    </xf>
    <xf numFmtId="0" fontId="42" fillId="0" borderId="23" xfId="7" applyBorder="1" applyAlignment="1">
      <alignment horizontal="center" vertical="center"/>
    </xf>
    <xf numFmtId="0" fontId="42" fillId="0" borderId="40" xfId="7" applyBorder="1" applyAlignment="1">
      <alignment horizontal="center" vertical="center"/>
    </xf>
    <xf numFmtId="0" fontId="42" fillId="0" borderId="1" xfId="7" applyAlignment="1">
      <alignment horizontal="center" vertical="center"/>
    </xf>
    <xf numFmtId="0" fontId="42" fillId="0" borderId="19" xfId="7" applyBorder="1" applyAlignment="1">
      <alignment horizontal="center" vertical="center"/>
    </xf>
    <xf numFmtId="0" fontId="43" fillId="0" borderId="40" xfId="7" applyFont="1" applyBorder="1" applyAlignment="1">
      <alignment horizontal="center" vertical="center"/>
    </xf>
    <xf numFmtId="0" fontId="43" fillId="0" borderId="41" xfId="7" applyFont="1" applyBorder="1" applyAlignment="1">
      <alignment horizontal="center" vertical="center"/>
    </xf>
    <xf numFmtId="0" fontId="43" fillId="0" borderId="1" xfId="7" applyFont="1" applyAlignment="1">
      <alignment horizontal="center" vertical="center"/>
    </xf>
    <xf numFmtId="0" fontId="43" fillId="0" borderId="44" xfId="7" applyFont="1" applyBorder="1" applyAlignment="1">
      <alignment horizontal="center" vertical="center"/>
    </xf>
    <xf numFmtId="0" fontId="43" fillId="0" borderId="19" xfId="7" applyFont="1" applyBorder="1" applyAlignment="1">
      <alignment horizontal="center" vertical="center"/>
    </xf>
    <xf numFmtId="0" fontId="43" fillId="0" borderId="22" xfId="7" applyFont="1" applyBorder="1" applyAlignment="1">
      <alignment horizontal="center" vertical="center"/>
    </xf>
    <xf numFmtId="0" fontId="39" fillId="0" borderId="20" xfId="7" applyFont="1" applyBorder="1" applyAlignment="1">
      <alignment horizontal="center" vertical="center" wrapText="1"/>
    </xf>
    <xf numFmtId="0" fontId="39" fillId="0" borderId="21" xfId="7" applyFont="1" applyBorder="1" applyAlignment="1">
      <alignment horizontal="center" vertical="center" wrapText="1"/>
    </xf>
    <xf numFmtId="164" fontId="42" fillId="0" borderId="1" xfId="7" applyNumberFormat="1" applyAlignment="1">
      <alignment horizontal="center"/>
    </xf>
    <xf numFmtId="0" fontId="21" fillId="7" borderId="4" xfId="7" applyFont="1" applyFill="1" applyBorder="1" applyAlignment="1">
      <alignment horizontal="center" vertical="center"/>
    </xf>
    <xf numFmtId="0" fontId="21" fillId="7" borderId="5" xfId="7" applyFont="1" applyFill="1" applyBorder="1" applyAlignment="1">
      <alignment horizontal="center" vertical="center"/>
    </xf>
    <xf numFmtId="0" fontId="21" fillId="7" borderId="3" xfId="7" applyFont="1" applyFill="1" applyBorder="1" applyAlignment="1">
      <alignment horizontal="center" vertical="center"/>
    </xf>
    <xf numFmtId="0" fontId="8" fillId="0" borderId="25" xfId="7" applyFont="1" applyBorder="1" applyAlignment="1">
      <alignment horizontal="center"/>
    </xf>
    <xf numFmtId="0" fontId="8" fillId="0" borderId="27" xfId="7" applyFont="1" applyBorder="1" applyAlignment="1">
      <alignment horizontal="center"/>
    </xf>
    <xf numFmtId="9" fontId="32" fillId="0" borderId="25" xfId="7" applyNumberFormat="1" applyFont="1" applyBorder="1" applyAlignment="1">
      <alignment horizontal="center" vertical="center"/>
    </xf>
    <xf numFmtId="9" fontId="32" fillId="0" borderId="27" xfId="7" applyNumberFormat="1" applyFont="1" applyBorder="1" applyAlignment="1">
      <alignment horizontal="center" vertical="center"/>
    </xf>
    <xf numFmtId="9" fontId="32" fillId="0" borderId="24" xfId="7" applyNumberFormat="1" applyFont="1" applyBorder="1" applyAlignment="1">
      <alignment horizontal="center" vertical="center"/>
    </xf>
    <xf numFmtId="0" fontId="22" fillId="2" borderId="7" xfId="7" applyFont="1" applyFill="1" applyBorder="1" applyAlignment="1">
      <alignment horizontal="center"/>
    </xf>
    <xf numFmtId="0" fontId="5" fillId="0" borderId="14" xfId="7" applyFont="1" applyBorder="1"/>
    <xf numFmtId="0" fontId="5" fillId="0" borderId="8" xfId="7" applyFont="1" applyBorder="1"/>
    <xf numFmtId="0" fontId="2" fillId="0" borderId="25" xfId="7" applyFont="1" applyBorder="1" applyAlignment="1">
      <alignment horizontal="left"/>
    </xf>
    <xf numFmtId="0" fontId="2" fillId="0" borderId="26" xfId="7" applyFont="1" applyBorder="1" applyAlignment="1">
      <alignment horizontal="left"/>
    </xf>
    <xf numFmtId="0" fontId="2" fillId="0" borderId="27" xfId="7" applyFont="1" applyBorder="1" applyAlignment="1">
      <alignment horizontal="left"/>
    </xf>
    <xf numFmtId="0" fontId="6" fillId="19" borderId="4" xfId="9" applyFont="1" applyFill="1" applyBorder="1" applyAlignment="1">
      <alignment horizontal="center" vertical="center"/>
    </xf>
    <xf numFmtId="0" fontId="6" fillId="19" borderId="5" xfId="9" applyFont="1" applyFill="1" applyBorder="1" applyAlignment="1">
      <alignment horizontal="center" vertical="center"/>
    </xf>
    <xf numFmtId="0" fontId="6" fillId="19" borderId="3" xfId="9" applyFont="1" applyFill="1" applyBorder="1" applyAlignment="1">
      <alignment horizontal="center" vertical="center"/>
    </xf>
    <xf numFmtId="0" fontId="6" fillId="19" borderId="15" xfId="9" applyFont="1" applyFill="1" applyBorder="1" applyAlignment="1">
      <alignment horizontal="center" vertical="center"/>
    </xf>
    <xf numFmtId="0" fontId="6" fillId="19" borderId="16" xfId="9" applyFont="1" applyFill="1" applyBorder="1" applyAlignment="1">
      <alignment horizontal="center" vertical="center"/>
    </xf>
    <xf numFmtId="0" fontId="6" fillId="19" borderId="17" xfId="9" applyFont="1" applyFill="1" applyBorder="1" applyAlignment="1">
      <alignment horizontal="center" vertical="center"/>
    </xf>
    <xf numFmtId="0" fontId="6" fillId="20" borderId="4" xfId="9" applyFont="1" applyFill="1" applyBorder="1" applyAlignment="1">
      <alignment horizontal="center" vertical="center"/>
    </xf>
    <xf numFmtId="0" fontId="6" fillId="20" borderId="5" xfId="9" applyFont="1" applyFill="1" applyBorder="1" applyAlignment="1">
      <alignment horizontal="center" vertical="center"/>
    </xf>
    <xf numFmtId="0" fontId="6" fillId="20" borderId="3" xfId="9" applyFont="1" applyFill="1" applyBorder="1" applyAlignment="1">
      <alignment horizontal="center" vertical="center"/>
    </xf>
    <xf numFmtId="0" fontId="6" fillId="20" borderId="15" xfId="9" applyFont="1" applyFill="1" applyBorder="1" applyAlignment="1">
      <alignment horizontal="center" vertical="center"/>
    </xf>
    <xf numFmtId="0" fontId="6" fillId="20" borderId="16" xfId="9" applyFont="1" applyFill="1" applyBorder="1" applyAlignment="1">
      <alignment horizontal="center" vertical="center"/>
    </xf>
    <xf numFmtId="0" fontId="6" fillId="20" borderId="17" xfId="9" applyFont="1" applyFill="1" applyBorder="1" applyAlignment="1">
      <alignment horizontal="center" vertical="center"/>
    </xf>
    <xf numFmtId="0" fontId="6" fillId="3" borderId="4" xfId="9" applyFont="1" applyFill="1" applyBorder="1" applyAlignment="1">
      <alignment horizontal="center" vertical="center"/>
    </xf>
    <xf numFmtId="0" fontId="6" fillId="3" borderId="5" xfId="9" applyFont="1" applyFill="1" applyBorder="1" applyAlignment="1">
      <alignment horizontal="center" vertical="center"/>
    </xf>
    <xf numFmtId="0" fontId="6" fillId="3" borderId="3" xfId="9" applyFont="1" applyFill="1" applyBorder="1" applyAlignment="1">
      <alignment horizontal="center" vertical="center"/>
    </xf>
    <xf numFmtId="0" fontId="6" fillId="3" borderId="15" xfId="9" applyFont="1" applyFill="1" applyBorder="1" applyAlignment="1">
      <alignment horizontal="center" vertical="center"/>
    </xf>
    <xf numFmtId="0" fontId="6" fillId="3" borderId="16" xfId="9" applyFont="1" applyFill="1" applyBorder="1" applyAlignment="1">
      <alignment horizontal="center" vertical="center"/>
    </xf>
    <xf numFmtId="0" fontId="6" fillId="3" borderId="17" xfId="9" applyFont="1" applyFill="1" applyBorder="1" applyAlignment="1">
      <alignment horizontal="center" vertical="center"/>
    </xf>
    <xf numFmtId="0" fontId="11" fillId="17" borderId="20" xfId="7" applyFont="1" applyFill="1" applyBorder="1" applyAlignment="1">
      <alignment horizontal="center" vertical="center"/>
    </xf>
    <xf numFmtId="0" fontId="11" fillId="17" borderId="18" xfId="7" applyFont="1" applyFill="1" applyBorder="1" applyAlignment="1">
      <alignment horizontal="center" vertical="center"/>
    </xf>
    <xf numFmtId="0" fontId="44" fillId="0" borderId="1" xfId="2" applyFont="1"/>
    <xf numFmtId="0" fontId="6" fillId="0" borderId="1" xfId="3"/>
    <xf numFmtId="0" fontId="44" fillId="0" borderId="1" xfId="2" applyFont="1" applyAlignment="1">
      <alignment horizontal="left"/>
    </xf>
    <xf numFmtId="0" fontId="45" fillId="30" borderId="67" xfId="2" applyFont="1" applyFill="1" applyBorder="1" applyAlignment="1">
      <alignment horizontal="center" vertical="center"/>
    </xf>
    <xf numFmtId="0" fontId="45" fillId="30" borderId="68" xfId="2" applyFont="1" applyFill="1" applyBorder="1" applyAlignment="1">
      <alignment horizontal="center" vertical="center"/>
    </xf>
    <xf numFmtId="0" fontId="45" fillId="30" borderId="69" xfId="2" applyFont="1" applyFill="1" applyBorder="1" applyAlignment="1">
      <alignment horizontal="center" vertical="center"/>
    </xf>
    <xf numFmtId="0" fontId="45" fillId="30" borderId="70" xfId="2" applyFont="1" applyFill="1" applyBorder="1" applyAlignment="1">
      <alignment horizontal="center" vertical="center"/>
    </xf>
    <xf numFmtId="0" fontId="45" fillId="30" borderId="1" xfId="2" applyFont="1" applyFill="1" applyAlignment="1">
      <alignment horizontal="center" vertical="center"/>
    </xf>
    <xf numFmtId="0" fontId="45" fillId="30" borderId="44" xfId="2" applyFont="1" applyFill="1" applyBorder="1" applyAlignment="1">
      <alignment horizontal="center" vertical="center"/>
    </xf>
    <xf numFmtId="0" fontId="45" fillId="30" borderId="71" xfId="2" applyFont="1" applyFill="1" applyBorder="1" applyAlignment="1">
      <alignment horizontal="center" vertical="center"/>
    </xf>
    <xf numFmtId="0" fontId="45" fillId="30" borderId="19" xfId="2" applyFont="1" applyFill="1" applyBorder="1" applyAlignment="1">
      <alignment horizontal="center" vertical="center"/>
    </xf>
    <xf numFmtId="0" fontId="45" fillId="30" borderId="22" xfId="2" applyFont="1" applyFill="1" applyBorder="1" applyAlignment="1">
      <alignment horizontal="center" vertical="center"/>
    </xf>
    <xf numFmtId="0" fontId="44" fillId="31" borderId="72" xfId="2" applyFont="1" applyFill="1" applyBorder="1" applyAlignment="1">
      <alignment vertical="center"/>
    </xf>
    <xf numFmtId="0" fontId="44" fillId="31" borderId="40" xfId="2" applyFont="1" applyFill="1" applyBorder="1" applyAlignment="1">
      <alignment vertical="center"/>
    </xf>
    <xf numFmtId="0" fontId="10" fillId="17" borderId="42" xfId="2" applyFont="1" applyFill="1" applyBorder="1" applyAlignment="1">
      <alignment horizontal="center" vertical="center"/>
    </xf>
    <xf numFmtId="0" fontId="10" fillId="17" borderId="40" xfId="2" applyFont="1" applyFill="1" applyBorder="1" applyAlignment="1">
      <alignment horizontal="center" vertical="center"/>
    </xf>
    <xf numFmtId="0" fontId="10" fillId="17" borderId="41" xfId="2" applyFont="1" applyFill="1" applyBorder="1" applyAlignment="1">
      <alignment horizontal="center" vertical="center"/>
    </xf>
    <xf numFmtId="0" fontId="44" fillId="31" borderId="46" xfId="2" applyFont="1" applyFill="1" applyBorder="1" applyAlignment="1">
      <alignment horizontal="center" vertical="center"/>
    </xf>
    <xf numFmtId="0" fontId="44" fillId="31" borderId="71" xfId="2" applyFont="1" applyFill="1" applyBorder="1" applyAlignment="1">
      <alignment vertical="center"/>
    </xf>
    <xf numFmtId="0" fontId="44" fillId="31" borderId="19" xfId="2" applyFont="1" applyFill="1" applyBorder="1" applyAlignment="1">
      <alignment vertical="center"/>
    </xf>
    <xf numFmtId="0" fontId="10" fillId="17" borderId="23" xfId="2" applyFont="1" applyFill="1" applyBorder="1" applyAlignment="1">
      <alignment horizontal="center" vertical="center"/>
    </xf>
    <xf numFmtId="0" fontId="10" fillId="17" borderId="19" xfId="2" applyFont="1" applyFill="1" applyBorder="1" applyAlignment="1">
      <alignment horizontal="center" vertical="center"/>
    </xf>
    <xf numFmtId="0" fontId="10" fillId="17" borderId="22" xfId="2" applyFont="1" applyFill="1" applyBorder="1" applyAlignment="1">
      <alignment horizontal="center" vertical="center"/>
    </xf>
    <xf numFmtId="0" fontId="44" fillId="31" borderId="48" xfId="2" applyFont="1" applyFill="1" applyBorder="1" applyAlignment="1">
      <alignment horizontal="center" vertical="center"/>
    </xf>
    <xf numFmtId="0" fontId="46" fillId="30" borderId="47" xfId="2" applyFont="1" applyFill="1" applyBorder="1" applyAlignment="1">
      <alignment horizontal="center" vertical="center" wrapText="1"/>
    </xf>
    <xf numFmtId="0" fontId="46" fillId="30" borderId="20" xfId="2" applyFont="1" applyFill="1" applyBorder="1" applyAlignment="1">
      <alignment horizontal="center" vertical="center" wrapText="1"/>
    </xf>
    <xf numFmtId="0" fontId="44" fillId="0" borderId="73" xfId="2" applyFont="1" applyBorder="1" applyAlignment="1">
      <alignment horizontal="left" vertical="center" wrapText="1"/>
    </xf>
    <xf numFmtId="0" fontId="44" fillId="0" borderId="74" xfId="2" applyFont="1" applyBorder="1" applyAlignment="1">
      <alignment horizontal="left" vertical="center" wrapText="1"/>
    </xf>
    <xf numFmtId="0" fontId="44" fillId="18" borderId="43" xfId="2" applyFont="1" applyFill="1" applyBorder="1" applyAlignment="1">
      <alignment horizontal="left" vertical="center" wrapText="1"/>
    </xf>
    <xf numFmtId="0" fontId="0" fillId="18" borderId="43" xfId="10" applyNumberFormat="1" applyFont="1" applyFill="1" applyBorder="1" applyAlignment="1">
      <alignment horizontal="left" vertical="center" wrapText="1"/>
    </xf>
    <xf numFmtId="0" fontId="44" fillId="0" borderId="75" xfId="2" applyFont="1" applyBorder="1" applyAlignment="1">
      <alignment horizontal="left" vertical="center" wrapText="1"/>
    </xf>
    <xf numFmtId="0" fontId="44" fillId="0" borderId="27" xfId="2" applyFont="1" applyBorder="1" applyAlignment="1">
      <alignment horizontal="left" vertical="center" wrapText="1"/>
    </xf>
    <xf numFmtId="0" fontId="44" fillId="18" borderId="24" xfId="2" applyFont="1" applyFill="1" applyBorder="1" applyAlignment="1">
      <alignment horizontal="left" vertical="center" wrapText="1"/>
    </xf>
    <xf numFmtId="0" fontId="0" fillId="18" borderId="24" xfId="10" applyNumberFormat="1" applyFont="1" applyFill="1" applyBorder="1" applyAlignment="1">
      <alignment horizontal="left" vertical="center" wrapText="1"/>
    </xf>
    <xf numFmtId="0" fontId="0" fillId="18" borderId="27" xfId="10" applyNumberFormat="1" applyFont="1" applyFill="1" applyBorder="1" applyAlignment="1">
      <alignment horizontal="left" vertical="center" wrapText="1"/>
    </xf>
    <xf numFmtId="0" fontId="44" fillId="0" borderId="75" xfId="2" applyFont="1" applyBorder="1" applyAlignment="1">
      <alignment horizontal="left" vertical="center" indent="1"/>
    </xf>
    <xf numFmtId="0" fontId="44" fillId="0" borderId="27" xfId="2" applyFont="1" applyBorder="1" applyAlignment="1">
      <alignment horizontal="left" vertical="center" indent="1"/>
    </xf>
    <xf numFmtId="0" fontId="0" fillId="18" borderId="27" xfId="10" applyNumberFormat="1" applyFont="1" applyFill="1" applyBorder="1" applyAlignment="1">
      <alignment horizontal="left" vertical="center"/>
    </xf>
    <xf numFmtId="0" fontId="44" fillId="0" borderId="24" xfId="2" applyFont="1" applyBorder="1" applyAlignment="1">
      <alignment horizontal="left" vertical="center" indent="1"/>
    </xf>
    <xf numFmtId="0" fontId="44" fillId="0" borderId="76" xfId="2" applyFont="1" applyBorder="1" applyAlignment="1">
      <alignment horizontal="left" vertical="center" indent="1"/>
    </xf>
    <xf numFmtId="0" fontId="44" fillId="0" borderId="77" xfId="2" applyFont="1" applyBorder="1" applyAlignment="1">
      <alignment horizontal="left" vertical="center" indent="1"/>
    </xf>
    <xf numFmtId="0" fontId="44" fillId="18" borderId="77" xfId="2" applyFont="1" applyFill="1" applyBorder="1" applyAlignment="1">
      <alignment horizontal="left" vertical="center" wrapText="1"/>
    </xf>
    <xf numFmtId="0" fontId="44" fillId="18" borderId="78" xfId="2" applyFont="1" applyFill="1" applyBorder="1" applyAlignment="1">
      <alignment horizontal="left" vertical="center" wrapText="1"/>
    </xf>
  </cellXfs>
  <cellStyles count="11">
    <cellStyle name="Comma 2 2" xfId="5" xr:uid="{DD4F6318-AE05-4481-99B6-CEE67DBEEFB1}"/>
    <cellStyle name="Comma 2 2 2" xfId="10" xr:uid="{46A04F93-D0FB-4351-AB62-7EDF679E79A9}"/>
    <cellStyle name="Hyperlink 2" xfId="4" xr:uid="{85BE9C30-BDDA-4204-8471-1CC29E20A1DD}"/>
    <cellStyle name="Normal" xfId="0" builtinId="0"/>
    <cellStyle name="Normal 2" xfId="1" xr:uid="{C8812C17-1EA6-43F0-B665-7D2EF21AE03C}"/>
    <cellStyle name="Normal 2 2" xfId="9" xr:uid="{5B3557B1-FFC0-47CE-B9B1-12321BD4355F}"/>
    <cellStyle name="Normal 3" xfId="3" xr:uid="{0940E6A7-5802-44BC-BE93-D511341667B7}"/>
    <cellStyle name="Normal 4" xfId="7" xr:uid="{017DC564-B875-43B6-B463-9662B6376D53}"/>
    <cellStyle name="Normal 4 2" xfId="2" xr:uid="{5E2DF002-B6CC-4EF1-9BAE-FB299CD19054}"/>
    <cellStyle name="Normal 6" xfId="6" xr:uid="{98D1257E-91CB-46FC-94D0-4B0E01E24EED}"/>
    <cellStyle name="Percent 2" xfId="8" xr:uid="{B52CA0A8-5AF0-400B-8773-BA8707B30F1E}"/>
  </cellStyles>
  <dxfs count="10"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color theme="1"/>
      </font>
      <fill>
        <patternFill patternType="solid">
          <bgColor theme="9" tint="0.79995117038483843"/>
        </patternFill>
      </fill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color theme="1"/>
      </font>
      <fill>
        <patternFill patternType="solid">
          <bgColor theme="9" tint="0.79995117038483843"/>
        </patternFill>
      </fill>
    </dxf>
    <dxf>
      <font>
        <color theme="1"/>
      </font>
      <fill>
        <patternFill patternType="solid">
          <bgColor theme="9" tint="0.79995117038483843"/>
        </patternFill>
      </fill>
    </dxf>
    <dxf>
      <font>
        <color theme="1"/>
      </font>
      <fill>
        <patternFill patternType="solid">
          <bgColor theme="9" tint="0.79995117038483843"/>
        </patternFill>
      </fill>
    </dxf>
    <dxf>
      <font>
        <strike/>
        <color theme="0" tint="-0.34998626667073579"/>
      </font>
    </dxf>
  </dxfs>
  <tableStyles count="0" defaultTableStyle="TableStyleMedium2" defaultPivotStyle="PivotStyleLight16"/>
  <colors>
    <mruColors>
      <color rgb="FF3E567E"/>
      <color rgb="FFF7C963"/>
      <color rgb="FF57BA34"/>
      <color rgb="FF3C78D8"/>
      <color rgb="FF63C2D7"/>
      <color rgb="FFFFC9CD"/>
      <color rgb="FFD7F2CE"/>
      <color rgb="FFFE1A2A"/>
      <color rgb="FF439028"/>
      <color rgb="FF4A59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PROJECT </a:t>
            </a:r>
          </a:p>
          <a:p>
            <a:pPr>
              <a:defRPr sz="11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 APPLIED FINISHES WEIGHTED</a:t>
            </a:r>
          </a:p>
          <a:p>
            <a:pPr>
              <a:defRPr sz="11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 TPM PROPORTIONS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471384842422774"/>
          <c:y val="0.28026081037141687"/>
          <c:w val="0.32555033103495729"/>
          <c:h val="0.60358678411222455"/>
        </c:manualLayout>
      </c:layout>
      <c:pieChart>
        <c:varyColors val="1"/>
        <c:ser>
          <c:idx val="0"/>
          <c:order val="0"/>
          <c:spPr>
            <a:ln w="12700"/>
          </c:spPr>
          <c:dPt>
            <c:idx val="0"/>
            <c:bubble3D val="0"/>
            <c:spPr>
              <a:solidFill>
                <a:srgbClr val="AFC7EF"/>
              </a:solidFill>
              <a:ln w="12700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91-458A-A29A-F0AC10BB18CC}"/>
              </c:ext>
            </c:extLst>
          </c:dPt>
          <c:dPt>
            <c:idx val="1"/>
            <c:bubble3D val="0"/>
            <c:spPr>
              <a:solidFill>
                <a:srgbClr val="B9E3ED"/>
              </a:solidFill>
              <a:ln w="12700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91-458A-A29A-F0AC10BB18CC}"/>
              </c:ext>
            </c:extLst>
          </c:dPt>
          <c:dPt>
            <c:idx val="2"/>
            <c:bubble3D val="0"/>
            <c:spPr>
              <a:solidFill>
                <a:srgbClr val="D7F2CE"/>
              </a:solidFill>
              <a:ln w="12700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D91-458A-A29A-F0AC10BB18CC}"/>
              </c:ext>
            </c:extLst>
          </c:dPt>
          <c:dLbls>
            <c:dLbl>
              <c:idx val="0"/>
              <c:layout>
                <c:manualLayout>
                  <c:x val="-0.14563184215869462"/>
                  <c:y val="1.4218468929413919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1-458A-A29A-F0AC10BB18CC}"/>
                </c:ext>
              </c:extLst>
            </c:dLbl>
            <c:dLbl>
              <c:idx val="1"/>
              <c:layout>
                <c:manualLayout>
                  <c:x val="0.14838381984470611"/>
                  <c:y val="-1.4218468929413919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1-458A-A29A-F0AC10BB1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'MATERIALITY RESIL CALC'!$AR$44:$AT$44</c:f>
              <c:strCache>
                <c:ptCount val="3"/>
                <c:pt idx="0">
                  <c:v>AVERAGE STRENGTH</c:v>
                </c:pt>
                <c:pt idx="1">
                  <c:v>AVERAGE SYMBIOSIS</c:v>
                </c:pt>
                <c:pt idx="2">
                  <c:v>AVERAGE SUSTAINABLITY</c:v>
                </c:pt>
              </c:strCache>
            </c:strRef>
          </c:cat>
          <c:val>
            <c:numRef>
              <c:f>'MATERIALITY RESIL CALC'!$AR$45:$AT$45</c:f>
              <c:numCache>
                <c:formatCode>0.000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91-458A-A29A-F0AC10BB18C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chemeClr val="tx1">
                    <a:lumMod val="65000"/>
                    <a:lumOff val="35000"/>
                  </a:schemeClr>
                </a:solidFill>
              </a:rPr>
              <a:t>INTERIOR</a:t>
            </a:r>
            <a:r>
              <a:rPr lang="en-US" sz="11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100">
                <a:solidFill>
                  <a:schemeClr val="tx1">
                    <a:lumMod val="65000"/>
                    <a:lumOff val="35000"/>
                  </a:schemeClr>
                </a:solidFill>
              </a:rPr>
              <a:t>FINISH CATEGORY RESILIENCE </a:t>
            </a:r>
          </a:p>
          <a:p>
            <a:pPr>
              <a:defRPr sz="11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>
                <a:solidFill>
                  <a:schemeClr val="tx1">
                    <a:lumMod val="65000"/>
                    <a:lumOff val="35000"/>
                  </a:schemeClr>
                </a:solidFill>
              </a:rPr>
              <a:t>TPM PROPORTIONS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'MATERIALITY RESIL CALC'!$AS$47</c:f>
              <c:strCache>
                <c:ptCount val="1"/>
                <c:pt idx="0">
                  <c:v>Strength %</c:v>
                </c:pt>
              </c:strCache>
            </c:strRef>
          </c:tx>
          <c:spPr>
            <a:solidFill>
              <a:srgbClr val="AFC7EF"/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'MATERIALITY RESIL CALC'!$AR$48:$AR$54</c:f>
              <c:strCache>
                <c:ptCount val="7"/>
                <c:pt idx="0">
                  <c:v>FLOORING</c:v>
                </c:pt>
                <c:pt idx="1">
                  <c:v>WALLS</c:v>
                </c:pt>
                <c:pt idx="2">
                  <c:v>MILLWORK</c:v>
                </c:pt>
                <c:pt idx="3">
                  <c:v>CASEWORK</c:v>
                </c:pt>
                <c:pt idx="4">
                  <c:v>ENVIRONMENTAL GRAPHICS / INTERIOR SIGNAGE</c:v>
                </c:pt>
                <c:pt idx="5">
                  <c:v>TEXTILES</c:v>
                </c:pt>
                <c:pt idx="6">
                  <c:v>CEILING</c:v>
                </c:pt>
              </c:strCache>
            </c:strRef>
          </c:cat>
          <c:val>
            <c:numRef>
              <c:f>'MATERIALITY RESIL CALC'!$AS$48:$AS$54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C-4B35-B851-B870BD269333}"/>
            </c:ext>
          </c:extLst>
        </c:ser>
        <c:ser>
          <c:idx val="1"/>
          <c:order val="1"/>
          <c:tx>
            <c:strRef>
              <c:f>'MATERIALITY RESIL CALC'!$AT$47</c:f>
              <c:strCache>
                <c:ptCount val="1"/>
                <c:pt idx="0">
                  <c:v>Symbiosis %</c:v>
                </c:pt>
              </c:strCache>
            </c:strRef>
          </c:tx>
          <c:spPr>
            <a:solidFill>
              <a:srgbClr val="B9E3ED"/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'MATERIALITY RESIL CALC'!$AR$48:$AR$54</c:f>
              <c:strCache>
                <c:ptCount val="7"/>
                <c:pt idx="0">
                  <c:v>FLOORING</c:v>
                </c:pt>
                <c:pt idx="1">
                  <c:v>WALLS</c:v>
                </c:pt>
                <c:pt idx="2">
                  <c:v>MILLWORK</c:v>
                </c:pt>
                <c:pt idx="3">
                  <c:v>CASEWORK</c:v>
                </c:pt>
                <c:pt idx="4">
                  <c:v>ENVIRONMENTAL GRAPHICS / INTERIOR SIGNAGE</c:v>
                </c:pt>
                <c:pt idx="5">
                  <c:v>TEXTILES</c:v>
                </c:pt>
                <c:pt idx="6">
                  <c:v>CEILING</c:v>
                </c:pt>
              </c:strCache>
            </c:strRef>
          </c:cat>
          <c:val>
            <c:numRef>
              <c:f>'MATERIALITY RESIL CALC'!$AT$48:$AT$54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2C-4B35-B851-B870BD269333}"/>
            </c:ext>
          </c:extLst>
        </c:ser>
        <c:ser>
          <c:idx val="2"/>
          <c:order val="2"/>
          <c:tx>
            <c:strRef>
              <c:f>'MATERIALITY RESIL CALC'!$AU$47</c:f>
              <c:strCache>
                <c:ptCount val="1"/>
                <c:pt idx="0">
                  <c:v>Sustainability %</c:v>
                </c:pt>
              </c:strCache>
            </c:strRef>
          </c:tx>
          <c:spPr>
            <a:solidFill>
              <a:srgbClr val="D7F2CE"/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'MATERIALITY RESIL CALC'!$AR$48:$AR$54</c:f>
              <c:strCache>
                <c:ptCount val="7"/>
                <c:pt idx="0">
                  <c:v>FLOORING</c:v>
                </c:pt>
                <c:pt idx="1">
                  <c:v>WALLS</c:v>
                </c:pt>
                <c:pt idx="2">
                  <c:v>MILLWORK</c:v>
                </c:pt>
                <c:pt idx="3">
                  <c:v>CASEWORK</c:v>
                </c:pt>
                <c:pt idx="4">
                  <c:v>ENVIRONMENTAL GRAPHICS / INTERIOR SIGNAGE</c:v>
                </c:pt>
                <c:pt idx="5">
                  <c:v>TEXTILES</c:v>
                </c:pt>
                <c:pt idx="6">
                  <c:v>CEILING</c:v>
                </c:pt>
              </c:strCache>
            </c:strRef>
          </c:cat>
          <c:val>
            <c:numRef>
              <c:f>'MATERIALITY RESIL CALC'!$AU$48:$AU$54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2C-4B35-B851-B870BD26933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7562255"/>
        <c:axId val="637573775"/>
      </c:barChart>
      <c:catAx>
        <c:axId val="637562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573775"/>
        <c:crosses val="autoZero"/>
        <c:auto val="1"/>
        <c:lblAlgn val="ctr"/>
        <c:lblOffset val="100"/>
        <c:noMultiLvlLbl val="0"/>
      </c:catAx>
      <c:valAx>
        <c:axId val="63757377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637562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PROJECT </a:t>
            </a:r>
          </a:p>
          <a:p>
            <a:pPr>
              <a:defRPr sz="11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 APPLIED FINISHES WEIGHTED</a:t>
            </a:r>
          </a:p>
          <a:p>
            <a:pPr>
              <a:defRPr sz="1100" b="1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 b="1">
                <a:solidFill>
                  <a:schemeClr val="tx1">
                    <a:lumMod val="65000"/>
                    <a:lumOff val="35000"/>
                  </a:schemeClr>
                </a:solidFill>
              </a:rPr>
              <a:t> TPM PROPORTIONS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471384842422774"/>
          <c:y val="0.28026081037141687"/>
          <c:w val="0.32555033103495729"/>
          <c:h val="0.60358678411222455"/>
        </c:manualLayout>
      </c:layout>
      <c:pieChart>
        <c:varyColors val="1"/>
        <c:ser>
          <c:idx val="0"/>
          <c:order val="0"/>
          <c:spPr>
            <a:ln w="12700"/>
          </c:spPr>
          <c:dPt>
            <c:idx val="0"/>
            <c:bubble3D val="0"/>
            <c:spPr>
              <a:solidFill>
                <a:srgbClr val="AFC7EF"/>
              </a:solidFill>
              <a:ln w="12700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16-4FAB-B736-29103B9A37B7}"/>
              </c:ext>
            </c:extLst>
          </c:dPt>
          <c:dPt>
            <c:idx val="1"/>
            <c:bubble3D val="0"/>
            <c:spPr>
              <a:solidFill>
                <a:srgbClr val="B9E3ED"/>
              </a:solidFill>
              <a:ln w="12700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16-4FAB-B736-29103B9A37B7}"/>
              </c:ext>
            </c:extLst>
          </c:dPt>
          <c:dPt>
            <c:idx val="2"/>
            <c:bubble3D val="0"/>
            <c:spPr>
              <a:solidFill>
                <a:srgbClr val="D7F2CE"/>
              </a:solidFill>
              <a:ln w="12700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16-4FAB-B736-29103B9A37B7}"/>
              </c:ext>
            </c:extLst>
          </c:dPt>
          <c:dLbls>
            <c:dLbl>
              <c:idx val="0"/>
              <c:layout>
                <c:manualLayout>
                  <c:x val="-0.14563184215869462"/>
                  <c:y val="1.4218468929413919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16-4FAB-B736-29103B9A37B7}"/>
                </c:ext>
              </c:extLst>
            </c:dLbl>
            <c:dLbl>
              <c:idx val="1"/>
              <c:layout>
                <c:manualLayout>
                  <c:x val="0.14838381984470611"/>
                  <c:y val="-1.4218468929413919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6-4FAB-B736-29103B9A3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'MATERIALITY RESIL_Example'!$AR$44:$AT$44</c:f>
              <c:strCache>
                <c:ptCount val="3"/>
                <c:pt idx="0">
                  <c:v>AVERAGE STRENGTH</c:v>
                </c:pt>
                <c:pt idx="1">
                  <c:v>AVERAGE SYMBIOSIS</c:v>
                </c:pt>
                <c:pt idx="2">
                  <c:v>AVERAGE SUSTAINABLITY</c:v>
                </c:pt>
              </c:strCache>
            </c:strRef>
          </c:cat>
          <c:val>
            <c:numRef>
              <c:f>'MATERIALITY RESIL_Example'!$AR$45:$AT$45</c:f>
              <c:numCache>
                <c:formatCode>0.000</c:formatCode>
                <c:ptCount val="3"/>
                <c:pt idx="0">
                  <c:v>0.26816326530612244</c:v>
                </c:pt>
                <c:pt idx="1">
                  <c:v>0.30764814814814812</c:v>
                </c:pt>
                <c:pt idx="2">
                  <c:v>8.2507936507936516E-2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16-4FAB-B736-29103B9A37B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>
                <a:solidFill>
                  <a:schemeClr val="tx1">
                    <a:lumMod val="65000"/>
                    <a:lumOff val="35000"/>
                  </a:schemeClr>
                </a:solidFill>
              </a:rPr>
              <a:t>INTERIOR</a:t>
            </a:r>
            <a:r>
              <a:rPr lang="en-US" sz="1100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</a:t>
            </a:r>
            <a:r>
              <a:rPr lang="en-US" sz="1100">
                <a:solidFill>
                  <a:schemeClr val="tx1">
                    <a:lumMod val="65000"/>
                    <a:lumOff val="35000"/>
                  </a:schemeClr>
                </a:solidFill>
              </a:rPr>
              <a:t>FINISH CATEGORY RESILIENCE </a:t>
            </a:r>
          </a:p>
          <a:p>
            <a:pPr>
              <a:defRPr sz="110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r>
              <a:rPr lang="en-US" sz="1100">
                <a:solidFill>
                  <a:schemeClr val="tx1">
                    <a:lumMod val="65000"/>
                    <a:lumOff val="35000"/>
                  </a:schemeClr>
                </a:solidFill>
              </a:rPr>
              <a:t>TPM PROPORTIONS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'MATERIALITY RESIL_Example'!$AS$47</c:f>
              <c:strCache>
                <c:ptCount val="1"/>
                <c:pt idx="0">
                  <c:v>Strength %</c:v>
                </c:pt>
              </c:strCache>
            </c:strRef>
          </c:tx>
          <c:spPr>
            <a:solidFill>
              <a:srgbClr val="AFC7EF"/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'MATERIALITY RESIL_Example'!$AR$48:$AR$54</c:f>
              <c:strCache>
                <c:ptCount val="7"/>
                <c:pt idx="0">
                  <c:v>FLOORING</c:v>
                </c:pt>
                <c:pt idx="1">
                  <c:v>WALLS</c:v>
                </c:pt>
                <c:pt idx="2">
                  <c:v>MILLWORK</c:v>
                </c:pt>
                <c:pt idx="3">
                  <c:v>CASEWORK</c:v>
                </c:pt>
                <c:pt idx="4">
                  <c:v>ENVIRONMENTAL GRAPHICS / INTERIOR SIGNAGE</c:v>
                </c:pt>
                <c:pt idx="5">
                  <c:v>TEXTILES</c:v>
                </c:pt>
                <c:pt idx="6">
                  <c:v>CEILING</c:v>
                </c:pt>
              </c:strCache>
            </c:strRef>
          </c:cat>
          <c:val>
            <c:numRef>
              <c:f>'MATERIALITY RESIL_Example'!$AS$48:$AS$54</c:f>
              <c:numCache>
                <c:formatCode>0.00</c:formatCode>
                <c:ptCount val="7"/>
                <c:pt idx="0">
                  <c:v>0.7142857142857143</c:v>
                </c:pt>
                <c:pt idx="1">
                  <c:v>0.5714285714285714</c:v>
                </c:pt>
                <c:pt idx="2">
                  <c:v>0.8571428571428571</c:v>
                </c:pt>
                <c:pt idx="3">
                  <c:v>0.14285714285714285</c:v>
                </c:pt>
                <c:pt idx="4">
                  <c:v>0.42857142857142855</c:v>
                </c:pt>
                <c:pt idx="5">
                  <c:v>0.7142857142857143</c:v>
                </c:pt>
                <c:pt idx="6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2-4CDB-BCED-0B3C739EF5A5}"/>
            </c:ext>
          </c:extLst>
        </c:ser>
        <c:ser>
          <c:idx val="1"/>
          <c:order val="1"/>
          <c:tx>
            <c:strRef>
              <c:f>'MATERIALITY RESIL_Example'!$AT$47</c:f>
              <c:strCache>
                <c:ptCount val="1"/>
                <c:pt idx="0">
                  <c:v>Symbiosis %</c:v>
                </c:pt>
              </c:strCache>
            </c:strRef>
          </c:tx>
          <c:spPr>
            <a:solidFill>
              <a:srgbClr val="B9E3ED"/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'MATERIALITY RESIL_Example'!$AR$48:$AR$54</c:f>
              <c:strCache>
                <c:ptCount val="7"/>
                <c:pt idx="0">
                  <c:v>FLOORING</c:v>
                </c:pt>
                <c:pt idx="1">
                  <c:v>WALLS</c:v>
                </c:pt>
                <c:pt idx="2">
                  <c:v>MILLWORK</c:v>
                </c:pt>
                <c:pt idx="3">
                  <c:v>CASEWORK</c:v>
                </c:pt>
                <c:pt idx="4">
                  <c:v>ENVIRONMENTAL GRAPHICS / INTERIOR SIGNAGE</c:v>
                </c:pt>
                <c:pt idx="5">
                  <c:v>TEXTILES</c:v>
                </c:pt>
                <c:pt idx="6">
                  <c:v>CEILING</c:v>
                </c:pt>
              </c:strCache>
            </c:strRef>
          </c:cat>
          <c:val>
            <c:numRef>
              <c:f>'MATERIALITY RESIL_Example'!$AT$48:$AT$54</c:f>
              <c:numCache>
                <c:formatCode>0.00</c:formatCode>
                <c:ptCount val="7"/>
                <c:pt idx="0">
                  <c:v>0.55555555555555558</c:v>
                </c:pt>
                <c:pt idx="1">
                  <c:v>0.77777777777777779</c:v>
                </c:pt>
                <c:pt idx="2">
                  <c:v>1</c:v>
                </c:pt>
                <c:pt idx="3">
                  <c:v>0.66666666666666663</c:v>
                </c:pt>
                <c:pt idx="4">
                  <c:v>1</c:v>
                </c:pt>
                <c:pt idx="5">
                  <c:v>0.55555555555555558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2-4CDB-BCED-0B3C739EF5A5}"/>
            </c:ext>
          </c:extLst>
        </c:ser>
        <c:ser>
          <c:idx val="2"/>
          <c:order val="2"/>
          <c:tx>
            <c:strRef>
              <c:f>'MATERIALITY RESIL_Example'!$AU$47</c:f>
              <c:strCache>
                <c:ptCount val="1"/>
                <c:pt idx="0">
                  <c:v>Sustainability %</c:v>
                </c:pt>
              </c:strCache>
            </c:strRef>
          </c:tx>
          <c:spPr>
            <a:solidFill>
              <a:srgbClr val="D7F2CE"/>
            </a:solidFill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'MATERIALITY RESIL_Example'!$AR$48:$AR$54</c:f>
              <c:strCache>
                <c:ptCount val="7"/>
                <c:pt idx="0">
                  <c:v>FLOORING</c:v>
                </c:pt>
                <c:pt idx="1">
                  <c:v>WALLS</c:v>
                </c:pt>
                <c:pt idx="2">
                  <c:v>MILLWORK</c:v>
                </c:pt>
                <c:pt idx="3">
                  <c:v>CASEWORK</c:v>
                </c:pt>
                <c:pt idx="4">
                  <c:v>ENVIRONMENTAL GRAPHICS / INTERIOR SIGNAGE</c:v>
                </c:pt>
                <c:pt idx="5">
                  <c:v>TEXTILES</c:v>
                </c:pt>
                <c:pt idx="6">
                  <c:v>CEILING</c:v>
                </c:pt>
              </c:strCache>
            </c:strRef>
          </c:cat>
          <c:val>
            <c:numRef>
              <c:f>'MATERIALITY RESIL_Example'!$AU$48:$AU$54</c:f>
              <c:numCache>
                <c:formatCode>0.00</c:formatCode>
                <c:ptCount val="7"/>
                <c:pt idx="0">
                  <c:v>0.55555555555555558</c:v>
                </c:pt>
                <c:pt idx="1">
                  <c:v>0.77777777777777779</c:v>
                </c:pt>
                <c:pt idx="2">
                  <c:v>1</c:v>
                </c:pt>
                <c:pt idx="3">
                  <c:v>0.66666666666666663</c:v>
                </c:pt>
                <c:pt idx="4">
                  <c:v>1</c:v>
                </c:pt>
                <c:pt idx="5">
                  <c:v>0.55555555555555558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C2-4CDB-BCED-0B3C739EF5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7562255"/>
        <c:axId val="637573775"/>
      </c:barChart>
      <c:catAx>
        <c:axId val="637562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7573775"/>
        <c:crosses val="autoZero"/>
        <c:auto val="1"/>
        <c:lblAlgn val="ctr"/>
        <c:lblOffset val="100"/>
        <c:noMultiLvlLbl val="0"/>
      </c:catAx>
      <c:valAx>
        <c:axId val="63757377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637562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20</xdr:col>
      <xdr:colOff>7923</xdr:colOff>
      <xdr:row>20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8D6BC3-9E4F-4C53-8A73-EE9D6586E5EC}"/>
            </a:ext>
          </a:extLst>
        </xdr:cNvPr>
        <xdr:cNvSpPr txBox="1"/>
      </xdr:nvSpPr>
      <xdr:spPr>
        <a:xfrm>
          <a:off x="0" y="0"/>
          <a:ext cx="13419123" cy="3649980"/>
        </a:xfrm>
        <a:prstGeom prst="rect">
          <a:avLst/>
        </a:prstGeom>
        <a:solidFill>
          <a:schemeClr val="lt1"/>
        </a:solidFill>
        <a:ln w="9525" cmpd="sng">
          <a:solidFill>
            <a:srgbClr val="3E567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u="sng">
              <a:solidFill>
                <a:srgbClr val="3E567E"/>
              </a:solidFill>
            </a:rPr>
            <a:t>Instructions for SAMPL Project Dashboard Use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b="0" u="none">
              <a:solidFill>
                <a:srgbClr val="3E567E"/>
              </a:solidFill>
            </a:rPr>
            <a:t>For each material finish and TPM trait listed (under STRENGTH, SYMBIOSIS, and SUSTAINABILITY), select “1” from the drop-down menu if you have documented or empirical evidence demonstrating the material meets that specific performance characteristic.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b="0" u="none">
              <a:solidFill>
                <a:srgbClr val="3E567E"/>
              </a:solidFill>
            </a:rPr>
            <a:t>If there is no supporting evidence, select “0” from the drop-down menu for that characteristic.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b="0" u="none">
              <a:solidFill>
                <a:srgbClr val="3E567E"/>
              </a:solidFill>
            </a:rPr>
            <a:t>To add a new finish type:</a:t>
          </a:r>
        </a:p>
        <a:p>
          <a:pPr marL="0" indent="0">
            <a:buFontTx/>
            <a:buNone/>
          </a:pPr>
          <a:r>
            <a:rPr lang="en-US" sz="1200" b="0" u="none" baseline="0">
              <a:solidFill>
                <a:srgbClr val="3E567E"/>
              </a:solidFill>
            </a:rPr>
            <a:t>       - </a:t>
          </a:r>
          <a:r>
            <a:rPr lang="en-US" sz="1200" b="0" u="none">
              <a:solidFill>
                <a:srgbClr val="3E567E"/>
              </a:solidFill>
            </a:rPr>
            <a:t>Insert a new row above the last existing entry for that finish type in the table.</a:t>
          </a:r>
        </a:p>
        <a:p>
          <a:pPr marL="0" indent="0">
            <a:buFontTx/>
            <a:buNone/>
          </a:pPr>
          <a:r>
            <a:rPr lang="en-US" sz="1200" b="0" u="none">
              <a:solidFill>
                <a:srgbClr val="3E567E"/>
              </a:solidFill>
            </a:rPr>
            <a:t>       - Copy the cells (containing formulas and dropdowns) from a populated row of the same finish type.</a:t>
          </a:r>
        </a:p>
        <a:p>
          <a:pPr marL="0" indent="0">
            <a:buFontTx/>
            <a:buNone/>
          </a:pPr>
          <a:r>
            <a:rPr lang="en-US" sz="1200" b="0" u="none">
              <a:solidFill>
                <a:srgbClr val="3E567E"/>
              </a:solidFill>
            </a:rPr>
            <a:t>       - Paste (use “Paste Formulas” or “Paste Special” &gt; “Formulas”) into the newly inserted row to ensure all calculations and dropdowns remain functional.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b="0" u="none">
              <a:solidFill>
                <a:srgbClr val="3E567E"/>
              </a:solidFill>
            </a:rPr>
            <a:t>Once at least one trait is scored in each main TPM category, the sheet will automatically calculate both the discrete and overall weighted TPM averages.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en-US" sz="1200" b="0" u="none">
              <a:solidFill>
                <a:srgbClr val="3E567E"/>
              </a:solidFill>
            </a:rPr>
            <a:t>As you continue selecting and documenting characteristics per material type:</a:t>
          </a:r>
        </a:p>
        <a:p>
          <a:pPr marL="0" indent="0">
            <a:buFont typeface="Arial" panose="020B0604020202020204" pitchFamily="34" charset="0"/>
            <a:buNone/>
          </a:pPr>
          <a:r>
            <a:rPr lang="en-US" sz="1200" b="0" u="none" baseline="0">
              <a:solidFill>
                <a:srgbClr val="3E567E"/>
              </a:solidFill>
            </a:rPr>
            <a:t>      - The relational heatmap and TPM proportion bar charts will dynamically update to reflect your entries by material type.</a:t>
          </a:r>
        </a:p>
        <a:p>
          <a:pPr marL="0" indent="0">
            <a:buFont typeface="Arial" panose="020B0604020202020204" pitchFamily="34" charset="0"/>
            <a:buNone/>
          </a:pPr>
          <a:r>
            <a:rPr lang="en-US" sz="1200" b="0" u="none" baseline="0">
              <a:solidFill>
                <a:srgbClr val="3E567E"/>
              </a:solidFill>
            </a:rPr>
            <a:t>      - The “Project Applied Finishes Weighted TPM Proportions” pie chart will visualize the total proportions based on all finish traits that have been evaluated and   </a:t>
          </a:r>
        </a:p>
        <a:p>
          <a:pPr marL="0" indent="0">
            <a:buFont typeface="Arial" panose="020B0604020202020204" pitchFamily="34" charset="0"/>
            <a:buNone/>
          </a:pPr>
          <a:r>
            <a:rPr lang="en-US" sz="1200" b="0" u="none" baseline="0">
              <a:solidFill>
                <a:srgbClr val="3E567E"/>
              </a:solidFill>
            </a:rPr>
            <a:t>        completed.</a:t>
          </a:r>
        </a:p>
        <a:p>
          <a:r>
            <a:rPr lang="en-US" sz="1200" b="1" u="none">
              <a:solidFill>
                <a:srgbClr val="3E567E"/>
              </a:solidFill>
            </a:rPr>
            <a:t>Key reminders:</a:t>
          </a:r>
        </a:p>
        <a:p>
          <a:pPr marL="171450" indent="-171450">
            <a:buFont typeface="Courier New" panose="02070309020205020404" pitchFamily="49" charset="0"/>
            <a:buChar char="o"/>
          </a:pPr>
          <a:r>
            <a:rPr lang="en-US" sz="1200" b="0" u="none">
              <a:solidFill>
                <a:srgbClr val="3E567E"/>
              </a:solidFill>
            </a:rPr>
            <a:t>Enter a “1” only where there is verifiable, relevant documentation or empirical proof for the indicated performance trait.</a:t>
          </a:r>
        </a:p>
        <a:p>
          <a:pPr marL="171450" indent="-171450">
            <a:buFont typeface="Courier New" panose="02070309020205020404" pitchFamily="49" charset="0"/>
            <a:buChar char="o"/>
          </a:pPr>
          <a:r>
            <a:rPr lang="en-US" sz="1200" b="0" u="none">
              <a:solidFill>
                <a:srgbClr val="3E567E"/>
              </a:solidFill>
            </a:rPr>
            <a:t>All charts on the dashboard are interactive and update automatically as you complete more traits and material finish categories.</a:t>
          </a:r>
        </a:p>
        <a:p>
          <a:pPr marL="171450" indent="-171450">
            <a:buFont typeface="Courier New" panose="02070309020205020404" pitchFamily="49" charset="0"/>
            <a:buChar char="o"/>
          </a:pPr>
          <a:r>
            <a:rPr lang="en-US" sz="1200" b="0" u="none">
              <a:solidFill>
                <a:srgbClr val="3E567E"/>
              </a:solidFill>
            </a:rPr>
            <a:t>Ensure every material type has at least one input for each major TPM category to receive meaningful composite scores and visual outputs.</a:t>
          </a:r>
        </a:p>
        <a:p>
          <a:r>
            <a:rPr lang="en-US" sz="1200" b="0" u="none">
              <a:solidFill>
                <a:srgbClr val="3E567E"/>
              </a:solidFill>
            </a:rPr>
            <a:t>Following these steps enables you to expand the table without breaking formula integrity and ensures that your dashboard analytic remain accurate and up to date.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</xdr:colOff>
      <xdr:row>5</xdr:row>
      <xdr:rowOff>323850</xdr:rowOff>
    </xdr:from>
    <xdr:to>
      <xdr:col>34</xdr:col>
      <xdr:colOff>0</xdr:colOff>
      <xdr:row>15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7AC22D-E111-4ECE-AD86-17EAB8AAD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5</xdr:row>
      <xdr:rowOff>323851</xdr:rowOff>
    </xdr:from>
    <xdr:to>
      <xdr:col>28</xdr:col>
      <xdr:colOff>1028700</xdr:colOff>
      <xdr:row>23</xdr:row>
      <xdr:rowOff>9526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31186B-B01C-4730-8DC0-9487D7C99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1</xdr:colOff>
      <xdr:row>5</xdr:row>
      <xdr:rowOff>323850</xdr:rowOff>
    </xdr:from>
    <xdr:to>
      <xdr:col>34</xdr:col>
      <xdr:colOff>0</xdr:colOff>
      <xdr:row>15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6676A2E-06BC-4B30-8DC6-714CAF4B0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5</xdr:row>
      <xdr:rowOff>323851</xdr:rowOff>
    </xdr:from>
    <xdr:to>
      <xdr:col>28</xdr:col>
      <xdr:colOff>1028700</xdr:colOff>
      <xdr:row>23</xdr:row>
      <xdr:rowOff>9526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9B54615-C684-43F5-8315-672DC7F5A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opi.dropbox.com/wopi/files/oid_7378022288263924480/WOPIServiceId_TP_DROPBOX_PLUS/WOPIUserId_-/SAMPL%20Spreadsheets_Experimental%20082725.xlsx" TargetMode="External"/><Relationship Id="rId1" Type="http://schemas.openxmlformats.org/officeDocument/2006/relationships/externalLinkPath" Target="https://wopi.dropbox.com/wopi/files/oid_7378022288263924480/WOPIServiceId_TP_DROPBOX_PLUS/WOPIUserId_-/SAMPL%20Spreadsheets_Experimental%200827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TERIALITY RESIL CALCULATOR"/>
      <sheetName val="FINISH LEGEND"/>
      <sheetName val="FINISH SCHEDULE"/>
    </sheetNames>
    <sheetDataSet>
      <sheetData sheetId="0"/>
      <sheetData sheetId="1"/>
      <sheetData sheetId="2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10A6-1B88-4D86-B093-0EF63D293B60}">
  <dimension ref="A1"/>
  <sheetViews>
    <sheetView workbookViewId="0">
      <selection activeCell="F24" sqref="F24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9029D-F65D-4951-BBE2-DB897FC3C920}">
  <dimension ref="B1:AV79"/>
  <sheetViews>
    <sheetView showGridLines="0" tabSelected="1" zoomScale="50" zoomScaleNormal="50" workbookViewId="0">
      <selection activeCell="AP31" sqref="AP31"/>
    </sheetView>
  </sheetViews>
  <sheetFormatPr defaultRowHeight="13.8" x14ac:dyDescent="0.25"/>
  <cols>
    <col min="1" max="1" width="6.8984375" style="12" customWidth="1"/>
    <col min="2" max="2" width="14.69921875" style="12" customWidth="1"/>
    <col min="3" max="3" width="28.8984375" style="12" customWidth="1"/>
    <col min="4" max="10" width="2.69921875" style="12" customWidth="1"/>
    <col min="11" max="11" width="2.8984375" style="12" customWidth="1"/>
    <col min="12" max="28" width="2.69921875" style="12" customWidth="1"/>
    <col min="29" max="31" width="15.69921875" style="12" customWidth="1"/>
    <col min="32" max="32" width="14.5" style="12" bestFit="1" customWidth="1"/>
    <col min="33" max="33" width="18.09765625" style="12" bestFit="1" customWidth="1"/>
    <col min="34" max="34" width="10.8984375" style="12" customWidth="1"/>
    <col min="35" max="35" width="2.8984375" style="12" customWidth="1"/>
    <col min="36" max="36" width="17.296875" style="12" bestFit="1" customWidth="1"/>
    <col min="37" max="37" width="12.69921875" style="12" customWidth="1"/>
    <col min="38" max="38" width="2.796875" style="12" customWidth="1"/>
    <col min="39" max="42" width="8.796875" style="12"/>
    <col min="43" max="43" width="8.796875" style="12" customWidth="1"/>
    <col min="44" max="47" width="15.69921875" style="12" customWidth="1"/>
    <col min="48" max="16384" width="8.796875" style="12"/>
  </cols>
  <sheetData>
    <row r="1" spans="2:41" ht="27" x14ac:dyDescent="0.25">
      <c r="B1" s="209" t="e" vm="1">
        <v>#VALUE!</v>
      </c>
      <c r="C1" s="212" t="e" vm="2">
        <v>#VALUE!</v>
      </c>
      <c r="D1" s="215" t="s">
        <v>117</v>
      </c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6"/>
      <c r="AM1" s="11"/>
      <c r="AN1" s="11"/>
      <c r="AO1" s="11"/>
    </row>
    <row r="2" spans="2:41" ht="27" x14ac:dyDescent="0.25">
      <c r="B2" s="210"/>
      <c r="C2" s="213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8"/>
      <c r="AM2" s="11"/>
      <c r="AN2" s="11"/>
      <c r="AO2" s="11"/>
    </row>
    <row r="3" spans="2:41" ht="27" x14ac:dyDescent="0.25">
      <c r="B3" s="210"/>
      <c r="C3" s="213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11"/>
      <c r="AN3" s="11"/>
      <c r="AO3" s="11"/>
    </row>
    <row r="4" spans="2:41" ht="27" x14ac:dyDescent="0.25">
      <c r="B4" s="210"/>
      <c r="C4" s="213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8"/>
      <c r="AM4" s="11"/>
      <c r="AN4" s="11"/>
      <c r="AO4" s="11"/>
    </row>
    <row r="5" spans="2:41" ht="27.6" thickBot="1" x14ac:dyDescent="0.3">
      <c r="B5" s="211"/>
      <c r="C5" s="21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20"/>
      <c r="AM5" s="11"/>
      <c r="AN5" s="11"/>
      <c r="AO5" s="11"/>
    </row>
    <row r="6" spans="2:41" ht="27.6" thickBot="1" x14ac:dyDescent="0.3">
      <c r="B6" s="15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8"/>
    </row>
    <row r="7" spans="2:41" ht="27.6" thickBot="1" x14ac:dyDescent="0.3">
      <c r="B7" s="19"/>
      <c r="C7" s="2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21" t="s">
        <v>116</v>
      </c>
      <c r="AK7" s="222"/>
      <c r="AL7" s="21"/>
    </row>
    <row r="8" spans="2:41" ht="6" customHeight="1" thickBot="1" x14ac:dyDescent="0.3">
      <c r="B8" s="19"/>
      <c r="C8" s="2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L8" s="21"/>
    </row>
    <row r="9" spans="2:41" ht="25.05" customHeight="1" x14ac:dyDescent="0.25">
      <c r="B9" s="19"/>
      <c r="C9" s="2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2" t="s">
        <v>109</v>
      </c>
      <c r="AK9" s="23" t="str">
        <f>AF37</f>
        <v/>
      </c>
      <c r="AL9" s="21"/>
    </row>
    <row r="10" spans="2:41" ht="25.05" customHeight="1" x14ac:dyDescent="0.25">
      <c r="B10" s="19"/>
      <c r="C10" s="2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4" t="s">
        <v>110</v>
      </c>
      <c r="AK10" s="25" t="str">
        <f>AF42</f>
        <v/>
      </c>
      <c r="AL10" s="21"/>
    </row>
    <row r="11" spans="2:41" ht="25.05" customHeight="1" x14ac:dyDescent="0.25">
      <c r="B11" s="19"/>
      <c r="C11" s="2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4" t="s">
        <v>111</v>
      </c>
      <c r="AK11" s="25" t="str">
        <f>AF49</f>
        <v/>
      </c>
      <c r="AL11" s="21"/>
    </row>
    <row r="12" spans="2:41" ht="25.05" customHeight="1" x14ac:dyDescent="0.25">
      <c r="B12" s="19"/>
      <c r="C12" s="2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4" t="s">
        <v>112</v>
      </c>
      <c r="AK12" s="25" t="str">
        <f>AF56</f>
        <v/>
      </c>
      <c r="AL12" s="21"/>
    </row>
    <row r="13" spans="2:41" ht="25.05" customHeight="1" x14ac:dyDescent="0.25">
      <c r="B13" s="19"/>
      <c r="C13" s="2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4" t="s">
        <v>113</v>
      </c>
      <c r="AK13" s="25" t="str">
        <f>AF64</f>
        <v/>
      </c>
      <c r="AL13" s="21"/>
    </row>
    <row r="14" spans="2:41" ht="25.05" customHeight="1" x14ac:dyDescent="0.25">
      <c r="B14" s="26"/>
      <c r="AJ14" s="24" t="s">
        <v>114</v>
      </c>
      <c r="AK14" s="25" t="str">
        <f>AF70</f>
        <v/>
      </c>
      <c r="AL14" s="21"/>
    </row>
    <row r="15" spans="2:41" ht="25.05" customHeight="1" thickBot="1" x14ac:dyDescent="0.3">
      <c r="B15" s="26"/>
      <c r="AJ15" s="27" t="s">
        <v>115</v>
      </c>
      <c r="AK15" s="28" t="str">
        <f>AF76</f>
        <v/>
      </c>
      <c r="AL15" s="21"/>
    </row>
    <row r="16" spans="2:41" x14ac:dyDescent="0.25">
      <c r="B16" s="26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AL16" s="21"/>
    </row>
    <row r="17" spans="2:48" ht="13.8" customHeight="1" x14ac:dyDescent="0.25">
      <c r="B17" s="26"/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AD17" s="206" t="s">
        <v>105</v>
      </c>
      <c r="AE17" s="207"/>
      <c r="AF17" s="207"/>
      <c r="AG17" s="207"/>
      <c r="AH17" s="208"/>
      <c r="AI17" s="31"/>
      <c r="AJ17" s="31"/>
      <c r="AL17" s="21"/>
    </row>
    <row r="18" spans="2:48" x14ac:dyDescent="0.25">
      <c r="B18" s="26"/>
      <c r="C18" s="32"/>
      <c r="D18" s="32"/>
      <c r="E18" s="32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29"/>
      <c r="Q18" s="29"/>
      <c r="R18" s="29"/>
      <c r="S18" s="29"/>
      <c r="T18" s="29"/>
      <c r="U18" s="29"/>
      <c r="V18" s="29"/>
      <c r="W18" s="29"/>
      <c r="AD18" s="227" t="s">
        <v>43</v>
      </c>
      <c r="AE18" s="228"/>
      <c r="AF18" s="33" t="s">
        <v>41</v>
      </c>
      <c r="AG18" s="33" t="s">
        <v>44</v>
      </c>
      <c r="AH18" s="33" t="s">
        <v>102</v>
      </c>
      <c r="AI18" s="34"/>
      <c r="AJ18" s="34"/>
      <c r="AL18" s="21"/>
    </row>
    <row r="19" spans="2:48" ht="15" customHeight="1" x14ac:dyDescent="0.25">
      <c r="B19" s="26"/>
      <c r="F19" s="32"/>
      <c r="G19" s="32"/>
      <c r="H19" s="32"/>
      <c r="I19" s="32"/>
      <c r="J19" s="32"/>
      <c r="K19" s="32"/>
      <c r="L19" s="32"/>
      <c r="M19" s="32"/>
      <c r="N19" s="32"/>
      <c r="O19" s="32"/>
      <c r="AD19" s="229">
        <f>AH19</f>
        <v>0.55000000000000004</v>
      </c>
      <c r="AE19" s="230"/>
      <c r="AF19" s="35" t="s">
        <v>99</v>
      </c>
      <c r="AG19" s="35" t="s">
        <v>107</v>
      </c>
      <c r="AH19" s="36">
        <v>0.55000000000000004</v>
      </c>
      <c r="AI19" s="37"/>
      <c r="AJ19" s="37"/>
      <c r="AL19" s="21"/>
    </row>
    <row r="20" spans="2:48" ht="15" customHeight="1" x14ac:dyDescent="0.25">
      <c r="B20" s="26"/>
      <c r="D20" s="32"/>
      <c r="E20" s="32"/>
      <c r="AD20" s="229">
        <f>AH20</f>
        <v>0.56000000000000005</v>
      </c>
      <c r="AE20" s="230"/>
      <c r="AF20" s="35" t="s">
        <v>100</v>
      </c>
      <c r="AG20" s="35" t="s">
        <v>40</v>
      </c>
      <c r="AH20" s="36">
        <v>0.56000000000000005</v>
      </c>
      <c r="AI20" s="37"/>
      <c r="AJ20" s="37"/>
      <c r="AL20" s="21"/>
    </row>
    <row r="21" spans="2:48" ht="15" customHeight="1" x14ac:dyDescent="0.25">
      <c r="B21" s="26"/>
      <c r="AD21" s="229">
        <f>AH21</f>
        <v>0.71</v>
      </c>
      <c r="AE21" s="230"/>
      <c r="AF21" s="35" t="s">
        <v>101</v>
      </c>
      <c r="AG21" s="35" t="s">
        <v>40</v>
      </c>
      <c r="AH21" s="36">
        <v>0.71</v>
      </c>
      <c r="AI21" s="37"/>
      <c r="AJ21" s="37"/>
      <c r="AL21" s="21"/>
    </row>
    <row r="22" spans="2:48" ht="15" customHeight="1" x14ac:dyDescent="0.25">
      <c r="B22" s="26"/>
      <c r="AD22" s="231">
        <f>AH22</f>
        <v>0.9</v>
      </c>
      <c r="AE22" s="231"/>
      <c r="AF22" s="35" t="s">
        <v>38</v>
      </c>
      <c r="AG22" s="35" t="s">
        <v>40</v>
      </c>
      <c r="AH22" s="36">
        <v>0.9</v>
      </c>
      <c r="AI22" s="37"/>
      <c r="AJ22" s="37"/>
      <c r="AL22" s="21"/>
    </row>
    <row r="23" spans="2:48" x14ac:dyDescent="0.25">
      <c r="B23" s="26"/>
      <c r="AH23" s="38"/>
      <c r="AI23" s="38"/>
      <c r="AJ23" s="38"/>
      <c r="AL23" s="21"/>
    </row>
    <row r="24" spans="2:48" x14ac:dyDescent="0.25">
      <c r="B24" s="26"/>
      <c r="AD24" s="206" t="s">
        <v>103</v>
      </c>
      <c r="AE24" s="207"/>
      <c r="AF24" s="207"/>
      <c r="AG24" s="207"/>
      <c r="AH24" s="208"/>
      <c r="AL24" s="21"/>
    </row>
    <row r="25" spans="2:48" ht="14.4" thickBot="1" x14ac:dyDescent="0.3">
      <c r="B25" s="26"/>
      <c r="AD25" s="39" t="s">
        <v>23</v>
      </c>
      <c r="AE25" s="40" t="s">
        <v>45</v>
      </c>
      <c r="AF25" s="41"/>
      <c r="AG25" s="41"/>
      <c r="AH25" s="42"/>
      <c r="AL25" s="21"/>
    </row>
    <row r="26" spans="2:48" ht="14.4" thickBot="1" x14ac:dyDescent="0.3">
      <c r="B26" s="26"/>
      <c r="D26" s="232" t="s">
        <v>0</v>
      </c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4"/>
      <c r="AD26" s="39" t="s">
        <v>21</v>
      </c>
      <c r="AE26" s="235" t="s">
        <v>46</v>
      </c>
      <c r="AF26" s="236"/>
      <c r="AG26" s="236"/>
      <c r="AH26" s="237"/>
      <c r="AI26" s="31"/>
      <c r="AJ26" s="31"/>
      <c r="AL26" s="21"/>
    </row>
    <row r="27" spans="2:48" ht="13.8" customHeight="1" x14ac:dyDescent="0.25">
      <c r="B27" s="26"/>
      <c r="D27" s="238" t="s">
        <v>69</v>
      </c>
      <c r="E27" s="239"/>
      <c r="F27" s="239"/>
      <c r="G27" s="239"/>
      <c r="H27" s="239"/>
      <c r="I27" s="239"/>
      <c r="J27" s="240"/>
      <c r="K27" s="244" t="s">
        <v>70</v>
      </c>
      <c r="L27" s="245"/>
      <c r="M27" s="245"/>
      <c r="N27" s="245"/>
      <c r="O27" s="245"/>
      <c r="P27" s="245"/>
      <c r="Q27" s="245"/>
      <c r="R27" s="245"/>
      <c r="S27" s="246"/>
      <c r="T27" s="250" t="s">
        <v>1</v>
      </c>
      <c r="U27" s="251"/>
      <c r="V27" s="251"/>
      <c r="W27" s="251"/>
      <c r="X27" s="251"/>
      <c r="Y27" s="251"/>
      <c r="Z27" s="251"/>
      <c r="AA27" s="251"/>
      <c r="AB27" s="252"/>
      <c r="AI27" s="43"/>
      <c r="AJ27" s="43"/>
      <c r="AL27" s="21"/>
    </row>
    <row r="28" spans="2:48" ht="14.4" thickBot="1" x14ac:dyDescent="0.3">
      <c r="B28" s="26"/>
      <c r="D28" s="241"/>
      <c r="E28" s="242"/>
      <c r="F28" s="242"/>
      <c r="G28" s="242"/>
      <c r="H28" s="242"/>
      <c r="I28" s="242"/>
      <c r="J28" s="243"/>
      <c r="K28" s="247"/>
      <c r="L28" s="248"/>
      <c r="M28" s="248"/>
      <c r="N28" s="248"/>
      <c r="O28" s="248"/>
      <c r="P28" s="248"/>
      <c r="Q28" s="248"/>
      <c r="R28" s="248"/>
      <c r="S28" s="249"/>
      <c r="T28" s="253"/>
      <c r="U28" s="254"/>
      <c r="V28" s="254"/>
      <c r="W28" s="254"/>
      <c r="X28" s="254"/>
      <c r="Y28" s="254"/>
      <c r="Z28" s="254"/>
      <c r="AA28" s="254"/>
      <c r="AB28" s="255"/>
      <c r="AD28" s="44"/>
      <c r="AI28" s="43"/>
      <c r="AJ28" s="43"/>
      <c r="AL28" s="21"/>
    </row>
    <row r="29" spans="2:48" ht="186.6" thickBot="1" x14ac:dyDescent="0.3">
      <c r="B29" s="26"/>
      <c r="C29" s="45" t="s">
        <v>68</v>
      </c>
      <c r="D29" s="46" t="s">
        <v>2</v>
      </c>
      <c r="E29" s="47" t="s">
        <v>3</v>
      </c>
      <c r="F29" s="47" t="s">
        <v>4</v>
      </c>
      <c r="G29" s="47" t="s">
        <v>5</v>
      </c>
      <c r="H29" s="47" t="s">
        <v>6</v>
      </c>
      <c r="I29" s="47" t="s">
        <v>71</v>
      </c>
      <c r="J29" s="176" t="s">
        <v>121</v>
      </c>
      <c r="K29" s="48" t="s">
        <v>7</v>
      </c>
      <c r="L29" s="49" t="s">
        <v>8</v>
      </c>
      <c r="M29" s="49" t="s">
        <v>72</v>
      </c>
      <c r="N29" s="49" t="s">
        <v>9</v>
      </c>
      <c r="O29" s="49" t="s">
        <v>10</v>
      </c>
      <c r="P29" s="49" t="s">
        <v>11</v>
      </c>
      <c r="Q29" s="49" t="s">
        <v>39</v>
      </c>
      <c r="R29" s="49" t="s">
        <v>73</v>
      </c>
      <c r="S29" s="50" t="s">
        <v>74</v>
      </c>
      <c r="T29" s="51" t="s">
        <v>12</v>
      </c>
      <c r="U29" s="52" t="s">
        <v>75</v>
      </c>
      <c r="V29" s="52" t="s">
        <v>13</v>
      </c>
      <c r="W29" s="52" t="s">
        <v>14</v>
      </c>
      <c r="X29" s="52" t="s">
        <v>15</v>
      </c>
      <c r="Y29" s="52" t="s">
        <v>16</v>
      </c>
      <c r="Z29" s="52" t="s">
        <v>17</v>
      </c>
      <c r="AA29" s="52" t="s">
        <v>18</v>
      </c>
      <c r="AB29" s="53" t="s">
        <v>19</v>
      </c>
      <c r="AL29" s="21"/>
    </row>
    <row r="30" spans="2:48" ht="26.4" customHeight="1" thickBot="1" x14ac:dyDescent="0.3">
      <c r="B30" s="26"/>
      <c r="C30" s="54"/>
      <c r="D30" s="55"/>
      <c r="E30" s="55"/>
      <c r="F30" s="55"/>
      <c r="G30" s="55"/>
      <c r="H30" s="55"/>
      <c r="I30" s="55"/>
      <c r="J30" s="55"/>
      <c r="K30" s="56"/>
      <c r="L30" s="56"/>
      <c r="M30" s="56"/>
      <c r="N30" s="56"/>
      <c r="O30" s="56"/>
      <c r="P30" s="56"/>
      <c r="Q30" s="57"/>
      <c r="R30" s="57"/>
      <c r="S30" s="57"/>
      <c r="T30" s="57"/>
      <c r="U30" s="57"/>
      <c r="V30" s="58"/>
      <c r="W30" s="59"/>
      <c r="X30" s="59"/>
      <c r="Y30" s="59"/>
      <c r="Z30" s="59"/>
      <c r="AA30" s="59"/>
      <c r="AB30" s="59"/>
      <c r="AC30" s="224" t="s">
        <v>104</v>
      </c>
      <c r="AD30" s="225"/>
      <c r="AE30" s="225"/>
      <c r="AF30" s="226"/>
      <c r="AL30" s="21"/>
    </row>
    <row r="31" spans="2:48" ht="42" thickBot="1" x14ac:dyDescent="0.35">
      <c r="B31" s="26"/>
      <c r="C31" s="60"/>
      <c r="D31" s="61"/>
      <c r="E31" s="61"/>
      <c r="F31" s="61"/>
      <c r="G31" s="61"/>
      <c r="H31" s="61"/>
      <c r="I31" s="61"/>
      <c r="J31" s="61"/>
      <c r="K31" s="62"/>
      <c r="L31" s="62"/>
      <c r="M31" s="62"/>
      <c r="N31" s="62"/>
      <c r="O31" s="62"/>
      <c r="P31" s="62"/>
      <c r="Q31" s="63"/>
      <c r="R31" s="63"/>
      <c r="S31" s="63"/>
      <c r="T31" s="63"/>
      <c r="U31" s="63"/>
      <c r="V31" s="64"/>
      <c r="W31" s="65"/>
      <c r="X31" s="65"/>
      <c r="Y31" s="65"/>
      <c r="Z31" s="65"/>
      <c r="AA31" s="65"/>
      <c r="AB31" s="65"/>
      <c r="AC31" s="66" t="s">
        <v>69</v>
      </c>
      <c r="AD31" s="67" t="s">
        <v>70</v>
      </c>
      <c r="AE31" s="68" t="s">
        <v>1</v>
      </c>
      <c r="AF31" s="69" t="s">
        <v>80</v>
      </c>
      <c r="AG31" s="70" t="s">
        <v>108</v>
      </c>
      <c r="AL31" s="21"/>
    </row>
    <row r="32" spans="2:48" ht="14.4" thickBot="1" x14ac:dyDescent="0.3">
      <c r="B32" s="26"/>
      <c r="C32" s="71" t="s">
        <v>20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3"/>
      <c r="AL32" s="21"/>
      <c r="AQ32" s="177"/>
      <c r="AR32" s="192"/>
      <c r="AS32" s="192"/>
      <c r="AT32" s="192"/>
      <c r="AU32" s="192"/>
      <c r="AV32" s="177"/>
    </row>
    <row r="33" spans="2:48" x14ac:dyDescent="0.25">
      <c r="B33" s="26"/>
      <c r="C33" s="74" t="s">
        <v>22</v>
      </c>
      <c r="D33" s="75"/>
      <c r="E33" s="76"/>
      <c r="F33" s="76"/>
      <c r="G33" s="76"/>
      <c r="H33" s="76"/>
      <c r="I33" s="76"/>
      <c r="J33" s="77"/>
      <c r="K33" s="78"/>
      <c r="L33" s="79"/>
      <c r="M33" s="79"/>
      <c r="N33" s="79"/>
      <c r="O33" s="79"/>
      <c r="P33" s="79"/>
      <c r="Q33" s="79"/>
      <c r="R33" s="79"/>
      <c r="S33" s="80"/>
      <c r="T33" s="81"/>
      <c r="U33" s="82"/>
      <c r="V33" s="82"/>
      <c r="W33" s="82"/>
      <c r="X33" s="82"/>
      <c r="Y33" s="82"/>
      <c r="Z33" s="82"/>
      <c r="AA33" s="82"/>
      <c r="AB33" s="83"/>
      <c r="AC33" s="84" t="str">
        <f>IFERROR(SUM(D33:J33)/COUNTIF(D33:J33,"&lt;&gt;"),"")</f>
        <v/>
      </c>
      <c r="AD33" s="85" t="str">
        <f>IFERROR(SUM(K33:S33)/COUNTIF(K33:S33,"&lt;&gt;"),"")</f>
        <v/>
      </c>
      <c r="AE33" s="86" t="str">
        <f>IFERROR(SUM(T33:AB33)/COUNTIF(T33:AB33,"&lt;&gt;"),"")</f>
        <v/>
      </c>
      <c r="AF33" s="87" t="str">
        <f>IFERROR(SUM(AC33*$AR$43,AD33*$AS$43,AE33*$AT$43)/($AR$43+$AS$43+$AT$43),"")</f>
        <v/>
      </c>
      <c r="AG33" s="88" t="str" cm="1">
        <f t="array" ref="AG33">_xlfn.IFS( AF33="", "NA", AF33&gt;=0.9, "OPTIMAL", AF33&gt;=0.71, "EXCELLENT", AF33&gt;=0.556, "ENHANCED", AF33&lt;=0.55, "AVERAGE", TRUE, "AVERAGE")</f>
        <v>NA</v>
      </c>
      <c r="AH33" s="89"/>
      <c r="AI33" s="89"/>
      <c r="AJ33" s="89"/>
      <c r="AL33" s="21"/>
      <c r="AQ33" s="177"/>
      <c r="AR33" s="192">
        <v>0</v>
      </c>
      <c r="AS33" s="192"/>
      <c r="AT33" s="192"/>
      <c r="AU33" s="192"/>
      <c r="AV33" s="177"/>
    </row>
    <row r="34" spans="2:48" x14ac:dyDescent="0.25">
      <c r="B34" s="26"/>
      <c r="C34" s="90" t="s">
        <v>24</v>
      </c>
      <c r="D34" s="91"/>
      <c r="E34" s="92"/>
      <c r="F34" s="92"/>
      <c r="G34" s="92"/>
      <c r="H34" s="92"/>
      <c r="I34" s="92"/>
      <c r="J34" s="93"/>
      <c r="K34" s="94"/>
      <c r="L34" s="95"/>
      <c r="M34" s="95"/>
      <c r="N34" s="95"/>
      <c r="O34" s="95"/>
      <c r="P34" s="95"/>
      <c r="Q34" s="95"/>
      <c r="R34" s="95"/>
      <c r="S34" s="96"/>
      <c r="T34" s="97"/>
      <c r="U34" s="98"/>
      <c r="V34" s="98"/>
      <c r="W34" s="98"/>
      <c r="X34" s="98"/>
      <c r="Y34" s="98"/>
      <c r="Z34" s="98"/>
      <c r="AA34" s="98"/>
      <c r="AB34" s="99"/>
      <c r="AC34" s="100" t="str">
        <f t="shared" ref="AC34:AC36" si="0">IFERROR(SUM(D34:J34)/COUNTIF(D34:J34,"&lt;&gt;"),"")</f>
        <v/>
      </c>
      <c r="AD34" s="101" t="str">
        <f t="shared" ref="AD34:AD36" si="1">IFERROR(SUM(K34:S34)/COUNTIF(K34:S34,"&lt;&gt;"),"")</f>
        <v/>
      </c>
      <c r="AE34" s="102" t="str">
        <f t="shared" ref="AE34:AE36" si="2">IFERROR(SUM(T34:AB34)/COUNTIF(T34:AB34,"&lt;&gt;"),"")</f>
        <v/>
      </c>
      <c r="AF34" s="103" t="str">
        <f>IFERROR(SUM(AC34*$AR$43,AD34*$AS$43,AE34*$AT$43)/($AR$43+$AS$43+$AT$43),"")</f>
        <v/>
      </c>
      <c r="AG34" s="104" t="str" cm="1">
        <f t="array" ref="AG34">_xlfn.IFS( AF34="", "NA", AF34&gt;=0.9, "OPTIMAL", AF34&gt;=0.71, "EXCELLENT", AF34&gt;=0.556, "ENHANCED", AF34&lt;=0.55, "AVERAGE", TRUE, "AVERAGE")</f>
        <v>NA</v>
      </c>
      <c r="AH34" s="89"/>
      <c r="AI34" s="89"/>
      <c r="AJ34" s="89"/>
      <c r="AL34" s="21"/>
      <c r="AQ34" s="177"/>
      <c r="AR34" s="192">
        <v>1</v>
      </c>
      <c r="AS34" s="192"/>
      <c r="AT34" s="192"/>
      <c r="AU34" s="192"/>
      <c r="AV34" s="177"/>
    </row>
    <row r="35" spans="2:48" x14ac:dyDescent="0.25">
      <c r="B35" s="26"/>
      <c r="C35" s="90" t="s">
        <v>25</v>
      </c>
      <c r="D35" s="91"/>
      <c r="E35" s="92"/>
      <c r="F35" s="92"/>
      <c r="G35" s="92"/>
      <c r="H35" s="92"/>
      <c r="I35" s="92"/>
      <c r="J35" s="93"/>
      <c r="K35" s="94"/>
      <c r="L35" s="95"/>
      <c r="M35" s="95"/>
      <c r="N35" s="95"/>
      <c r="O35" s="95"/>
      <c r="P35" s="95"/>
      <c r="Q35" s="95"/>
      <c r="R35" s="95"/>
      <c r="S35" s="96"/>
      <c r="T35" s="97"/>
      <c r="U35" s="98"/>
      <c r="V35" s="98"/>
      <c r="W35" s="98"/>
      <c r="X35" s="98"/>
      <c r="Y35" s="98"/>
      <c r="Z35" s="98"/>
      <c r="AA35" s="98"/>
      <c r="AB35" s="99"/>
      <c r="AC35" s="100" t="str">
        <f t="shared" si="0"/>
        <v/>
      </c>
      <c r="AD35" s="101" t="str">
        <f t="shared" si="1"/>
        <v/>
      </c>
      <c r="AE35" s="102" t="str">
        <f t="shared" si="2"/>
        <v/>
      </c>
      <c r="AF35" s="103" t="str">
        <f>IFERROR(SUM(AC35*$AR$43,AD35*$AS$43,AE35*$AT$43)/($AR$43+$AS$43+$AT$43),"")</f>
        <v/>
      </c>
      <c r="AG35" s="104" t="str" cm="1">
        <f t="array" ref="AG35">_xlfn.IFS( AF35="", "NA", AF35&gt;=0.9, "OPTIMAL", AF35&gt;=0.71, "EXCELLENT", AF35&gt;=0.556, "ENHANCED", AF35&lt;=0.55, "AVERAGE", TRUE, "AVERAGE")</f>
        <v>NA</v>
      </c>
      <c r="AH35" s="89"/>
      <c r="AI35" s="89"/>
      <c r="AJ35" s="89"/>
      <c r="AL35" s="21"/>
      <c r="AQ35" s="177"/>
      <c r="AR35" s="193" t="s">
        <v>118</v>
      </c>
      <c r="AS35" s="193" t="s">
        <v>119</v>
      </c>
      <c r="AT35" s="193" t="s">
        <v>120</v>
      </c>
      <c r="AU35" s="192"/>
      <c r="AV35" s="177"/>
    </row>
    <row r="36" spans="2:48" ht="14.4" thickBot="1" x14ac:dyDescent="0.3">
      <c r="B36" s="26"/>
      <c r="C36" s="105" t="s">
        <v>26</v>
      </c>
      <c r="D36" s="106"/>
      <c r="E36" s="107"/>
      <c r="F36" s="107"/>
      <c r="G36" s="107"/>
      <c r="H36" s="107"/>
      <c r="I36" s="107"/>
      <c r="J36" s="108"/>
      <c r="K36" s="109"/>
      <c r="L36" s="110"/>
      <c r="M36" s="110"/>
      <c r="N36" s="110"/>
      <c r="O36" s="110"/>
      <c r="P36" s="110"/>
      <c r="Q36" s="110"/>
      <c r="R36" s="110"/>
      <c r="S36" s="111"/>
      <c r="T36" s="112"/>
      <c r="U36" s="113"/>
      <c r="V36" s="113"/>
      <c r="W36" s="113"/>
      <c r="X36" s="113"/>
      <c r="Y36" s="113"/>
      <c r="Z36" s="113"/>
      <c r="AA36" s="113"/>
      <c r="AB36" s="114"/>
      <c r="AC36" s="115" t="str">
        <f t="shared" si="0"/>
        <v/>
      </c>
      <c r="AD36" s="116" t="str">
        <f t="shared" si="1"/>
        <v/>
      </c>
      <c r="AE36" s="117" t="str">
        <f t="shared" si="2"/>
        <v/>
      </c>
      <c r="AF36" s="118" t="str">
        <f>IFERROR(SUM(AC36*$AR$43,AD36*$AS$43,AE36*$AT$43)/($AR$43+$AS$43+$AT$43),"")</f>
        <v/>
      </c>
      <c r="AG36" s="119" t="str" cm="1">
        <f t="array" ref="AG36">_xlfn.IFS( AF36="", "NA", AF36&gt;=0.9, "OPTIMAL", AF36&gt;=0.71, "EXCELLENT", AF36&gt;=0.556, "ENHANCED", AF36&lt;=0.55, "AVERAGE", TRUE, "AVERAGE")</f>
        <v>NA</v>
      </c>
      <c r="AH36" s="89"/>
      <c r="AI36" s="89"/>
      <c r="AJ36" s="89"/>
      <c r="AL36" s="21"/>
      <c r="AQ36" s="177"/>
      <c r="AR36" s="194" t="e">
        <f>AC37*$AR$43</f>
        <v>#VALUE!</v>
      </c>
      <c r="AS36" s="195" t="e">
        <f>AD37*$AS$43</f>
        <v>#VALUE!</v>
      </c>
      <c r="AT36" s="196" t="e">
        <f>$AE$37*$AT$43</f>
        <v>#VALUE!</v>
      </c>
      <c r="AU36" s="192"/>
      <c r="AV36" s="177"/>
    </row>
    <row r="37" spans="2:48" s="14" customFormat="1" ht="19.95" customHeight="1" thickBot="1" x14ac:dyDescent="0.3">
      <c r="B37" s="13"/>
      <c r="C37" s="256" t="s">
        <v>84</v>
      </c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120" t="str">
        <f>IFERROR(AVERAGE(AC33:AC36),"")</f>
        <v/>
      </c>
      <c r="AD37" s="121" t="str">
        <f t="shared" ref="AD37:AE37" si="3">IFERROR(AVERAGE(AD33:AD36),"")</f>
        <v/>
      </c>
      <c r="AE37" s="122" t="str">
        <f t="shared" si="3"/>
        <v/>
      </c>
      <c r="AF37" s="123" t="str">
        <f>IFERROR(AVERAGE(AF33:AF36), "")</f>
        <v/>
      </c>
      <c r="AG37" s="124" t="str" cm="1">
        <f t="array" ref="AG37">_xlfn.IFS( AF37="", "NA", AF37&gt;=0.9, "OPTIMAL", AF37&gt;=0.71, "EXCELLENT", AF37&gt;=0.556, "ENHANCED", AF37&lt;=0.55, "AVERAGE", TRUE, "AVERAGE")</f>
        <v>NA</v>
      </c>
      <c r="AH37" s="125" t="str">
        <f>AF37</f>
        <v/>
      </c>
      <c r="AI37" s="89"/>
      <c r="AJ37" s="89"/>
      <c r="AL37" s="126"/>
      <c r="AQ37" s="182"/>
      <c r="AR37" s="194" t="e">
        <f>AC42*$AR$43</f>
        <v>#VALUE!</v>
      </c>
      <c r="AS37" s="195" t="e">
        <f>AD42*$AS$43</f>
        <v>#VALUE!</v>
      </c>
      <c r="AT37" s="196" t="e">
        <f>$AE$42*$AT$43</f>
        <v>#VALUE!</v>
      </c>
      <c r="AU37" s="197"/>
      <c r="AV37" s="182"/>
    </row>
    <row r="38" spans="2:48" ht="14.4" thickBot="1" x14ac:dyDescent="0.3">
      <c r="B38" s="26"/>
      <c r="C38" s="127" t="s">
        <v>49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9"/>
      <c r="AL38" s="21"/>
      <c r="AQ38" s="177"/>
      <c r="AR38" s="194" t="e">
        <f>AC49*$AR$43</f>
        <v>#VALUE!</v>
      </c>
      <c r="AS38" s="195" t="e">
        <f>AD49*$AS$43</f>
        <v>#VALUE!</v>
      </c>
      <c r="AT38" s="196" t="e">
        <f>$AE$49*$AT$43</f>
        <v>#VALUE!</v>
      </c>
      <c r="AU38" s="192"/>
      <c r="AV38" s="177"/>
    </row>
    <row r="39" spans="2:48" x14ac:dyDescent="0.25">
      <c r="B39" s="26"/>
      <c r="C39" s="130" t="s">
        <v>27</v>
      </c>
      <c r="D39" s="131"/>
      <c r="E39" s="132"/>
      <c r="F39" s="132"/>
      <c r="G39" s="132"/>
      <c r="H39" s="132"/>
      <c r="I39" s="132"/>
      <c r="J39" s="133"/>
      <c r="K39" s="78"/>
      <c r="L39" s="79"/>
      <c r="M39" s="79"/>
      <c r="N39" s="79"/>
      <c r="O39" s="79"/>
      <c r="P39" s="79"/>
      <c r="Q39" s="79"/>
      <c r="R39" s="79"/>
      <c r="S39" s="80"/>
      <c r="T39" s="81"/>
      <c r="U39" s="82"/>
      <c r="V39" s="82"/>
      <c r="W39" s="82"/>
      <c r="X39" s="82"/>
      <c r="Y39" s="82"/>
      <c r="Z39" s="82"/>
      <c r="AA39" s="82"/>
      <c r="AB39" s="83"/>
      <c r="AC39" s="84" t="str">
        <f>IFERROR(SUM(D39:J39)/COUNTIF(D39:J39,"&lt;&gt;"),"")</f>
        <v/>
      </c>
      <c r="AD39" s="85" t="str">
        <f>IFERROR(SUM(K39:S39)/COUNTIF(K39:S39,"&lt;&gt;"),"")</f>
        <v/>
      </c>
      <c r="AE39" s="134" t="str">
        <f>IFERROR(SUM(T39:AB39)/COUNTIF(T39:AB39,"&lt;&gt;"),"")</f>
        <v/>
      </c>
      <c r="AF39" s="87" t="str">
        <f>IFERROR(SUM(AC39*$AR$43,AD39*$AS$43,AE39*$AT$43)/($AR$43+$AS$43+$AT$43),"")</f>
        <v/>
      </c>
      <c r="AG39" s="88" t="str" cm="1">
        <f t="array" ref="AG39">_xlfn.IFS( AF39="", "NA", AF39&gt;=0.9, "OPTIMAL", AF39&gt;=0.71, "EXCELLENT", AF39&gt;=0.556, "ENHANCED", AF39&lt;=0.55, "AVERAGE", TRUE, "AVERAGE")</f>
        <v>NA</v>
      </c>
      <c r="AH39" s="89"/>
      <c r="AI39" s="89"/>
      <c r="AJ39" s="89"/>
      <c r="AL39" s="21"/>
      <c r="AQ39" s="177"/>
      <c r="AR39" s="194" t="e">
        <f>AC56*$AR$43</f>
        <v>#VALUE!</v>
      </c>
      <c r="AS39" s="195" t="e">
        <f>AD56*$AS$43</f>
        <v>#VALUE!</v>
      </c>
      <c r="AT39" s="196" t="e">
        <f>$AE$56*$AT$43</f>
        <v>#VALUE!</v>
      </c>
      <c r="AU39" s="192"/>
      <c r="AV39" s="177"/>
    </row>
    <row r="40" spans="2:48" x14ac:dyDescent="0.25">
      <c r="B40" s="26"/>
      <c r="C40" s="90" t="s">
        <v>28</v>
      </c>
      <c r="D40" s="135"/>
      <c r="E40" s="136"/>
      <c r="F40" s="136"/>
      <c r="G40" s="136"/>
      <c r="H40" s="136"/>
      <c r="I40" s="136"/>
      <c r="J40" s="137"/>
      <c r="K40" s="94"/>
      <c r="L40" s="95"/>
      <c r="M40" s="95"/>
      <c r="N40" s="95"/>
      <c r="O40" s="95"/>
      <c r="P40" s="95"/>
      <c r="Q40" s="95"/>
      <c r="R40" s="95"/>
      <c r="S40" s="96"/>
      <c r="T40" s="97"/>
      <c r="U40" s="98"/>
      <c r="V40" s="98"/>
      <c r="W40" s="98"/>
      <c r="X40" s="98"/>
      <c r="Y40" s="98"/>
      <c r="Z40" s="98"/>
      <c r="AA40" s="98"/>
      <c r="AB40" s="99"/>
      <c r="AC40" s="100" t="str">
        <f t="shared" ref="AC40:AC41" si="4">IFERROR(SUM(D40:J40)/COUNTIF(D40:J40,"&lt;&gt;"),"")</f>
        <v/>
      </c>
      <c r="AD40" s="101" t="str">
        <f t="shared" ref="AD40:AD41" si="5">IFERROR(SUM(K40:S40)/COUNTIF(K40:S40,"&lt;&gt;"),"")</f>
        <v/>
      </c>
      <c r="AE40" s="138" t="str">
        <f t="shared" ref="AE40:AE41" si="6">IFERROR(SUM(T40:AB40)/COUNTIF(T40:AB40,"&lt;&gt;"),"")</f>
        <v/>
      </c>
      <c r="AF40" s="103" t="str">
        <f>IFERROR(SUM(AC40*$AR$43,AD40*$AS$43,AE40*$AT$43)/($AR$43+$AS$43+$AT$43),"")</f>
        <v/>
      </c>
      <c r="AG40" s="104" t="str" cm="1">
        <f t="array" ref="AG40">_xlfn.IFS( AF40="", "NA", AF40&gt;=0.9, "OPTIMAL", AF40&gt;=0.71, "EXCELLENT", AF40&gt;=0.556, "ENHANCED", AF40&lt;=0.55, "AVERAGE", TRUE, "AVERAGE")</f>
        <v>NA</v>
      </c>
      <c r="AH40" s="89"/>
      <c r="AI40" s="89"/>
      <c r="AJ40" s="89"/>
      <c r="AL40" s="21"/>
      <c r="AQ40" s="177"/>
      <c r="AR40" s="194" t="e">
        <f>AC64*$AR$43</f>
        <v>#VALUE!</v>
      </c>
      <c r="AS40" s="195" t="e">
        <f>AD64*$AS$43</f>
        <v>#VALUE!</v>
      </c>
      <c r="AT40" s="196" t="e">
        <f>$AE$64*$AT$43</f>
        <v>#VALUE!</v>
      </c>
      <c r="AU40" s="192"/>
      <c r="AV40" s="177"/>
    </row>
    <row r="41" spans="2:48" ht="14.4" thickBot="1" x14ac:dyDescent="0.3">
      <c r="B41" s="26"/>
      <c r="C41" s="105" t="s">
        <v>42</v>
      </c>
      <c r="D41" s="135"/>
      <c r="E41" s="136"/>
      <c r="F41" s="136"/>
      <c r="G41" s="136"/>
      <c r="H41" s="136"/>
      <c r="I41" s="136"/>
      <c r="J41" s="137"/>
      <c r="K41" s="94"/>
      <c r="L41" s="95"/>
      <c r="M41" s="95"/>
      <c r="N41" s="95"/>
      <c r="O41" s="95"/>
      <c r="P41" s="95"/>
      <c r="Q41" s="95"/>
      <c r="R41" s="95"/>
      <c r="S41" s="96"/>
      <c r="T41" s="97"/>
      <c r="U41" s="98"/>
      <c r="V41" s="98"/>
      <c r="W41" s="98"/>
      <c r="X41" s="98"/>
      <c r="Y41" s="98"/>
      <c r="Z41" s="98"/>
      <c r="AA41" s="98"/>
      <c r="AB41" s="99"/>
      <c r="AC41" s="115" t="str">
        <f t="shared" si="4"/>
        <v/>
      </c>
      <c r="AD41" s="116" t="str">
        <f t="shared" si="5"/>
        <v/>
      </c>
      <c r="AE41" s="139" t="str">
        <f t="shared" si="6"/>
        <v/>
      </c>
      <c r="AF41" s="118" t="str">
        <f>IFERROR(SUM(AC41*$AR$43,AD41*$AS$43,AE41*$AT$43)/($AR$43+$AS$43+$AT$43),"")</f>
        <v/>
      </c>
      <c r="AG41" s="104" t="str" cm="1">
        <f t="array" ref="AG41">_xlfn.IFS( AF41="", "NA", AF41&gt;=0.9, "OPTIMAL", AF41&gt;=0.71, "EXCELLENT", AF41&gt;=0.556, "ENHANCED", AF41&lt;=0.55, "AVERAGE", TRUE, "AVERAGE")</f>
        <v>NA</v>
      </c>
      <c r="AH41" s="89"/>
      <c r="AI41" s="89"/>
      <c r="AJ41" s="89"/>
      <c r="AL41" s="21"/>
      <c r="AQ41" s="177"/>
      <c r="AR41" s="194" t="e">
        <f>AC70*$AR$43</f>
        <v>#VALUE!</v>
      </c>
      <c r="AS41" s="195" t="e">
        <f>AD70*$AS$43</f>
        <v>#VALUE!</v>
      </c>
      <c r="AT41" s="196" t="e">
        <f>$AE$70*$AT$43</f>
        <v>#VALUE!</v>
      </c>
      <c r="AU41" s="192"/>
      <c r="AV41" s="177"/>
    </row>
    <row r="42" spans="2:48" s="14" customFormat="1" ht="19.95" customHeight="1" thickBot="1" x14ac:dyDescent="0.3">
      <c r="B42" s="13"/>
      <c r="C42" s="256" t="s">
        <v>85</v>
      </c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120" t="str">
        <f>IFERROR(AVERAGE(AC39:AC41),"")</f>
        <v/>
      </c>
      <c r="AD42" s="121" t="str">
        <f>IFERROR(AVERAGE(AD39:AD41),"")</f>
        <v/>
      </c>
      <c r="AE42" s="140" t="str">
        <f>IFERROR(AVERAGE(AE39:AE41),"")</f>
        <v/>
      </c>
      <c r="AF42" s="141" t="str">
        <f>IFERROR(AVERAGE(AF39:AF41), "")</f>
        <v/>
      </c>
      <c r="AG42" s="124" t="str" cm="1">
        <f t="array" ref="AG42">_xlfn.IFS( AF42="", "NA", AF42&gt;=0.9, "OPTIMAL", AF42&gt;=0.71, "EXCELLENT", AF42&gt;=0.556, "ENHANCED", AF42&lt;=0.55, "AVERAGE", TRUE, "AVERAGE")</f>
        <v>NA</v>
      </c>
      <c r="AH42" s="125" t="str">
        <f>AF42</f>
        <v/>
      </c>
      <c r="AI42" s="89"/>
      <c r="AJ42" s="89"/>
      <c r="AL42" s="126"/>
      <c r="AQ42" s="182"/>
      <c r="AR42" s="194" t="e">
        <f>AC76*$AR$43</f>
        <v>#VALUE!</v>
      </c>
      <c r="AS42" s="195">
        <f>AD71*$AS$43</f>
        <v>0</v>
      </c>
      <c r="AT42" s="196" t="e">
        <f>$AE$70*$AT$43</f>
        <v>#VALUE!</v>
      </c>
      <c r="AU42" s="197"/>
      <c r="AV42" s="182"/>
    </row>
    <row r="43" spans="2:48" ht="14.4" thickBot="1" x14ac:dyDescent="0.3">
      <c r="B43" s="26"/>
      <c r="C43" s="127" t="s">
        <v>29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42"/>
      <c r="AG43" s="129"/>
      <c r="AL43" s="21"/>
      <c r="AQ43" s="183" t="s">
        <v>79</v>
      </c>
      <c r="AR43" s="198">
        <v>0.438</v>
      </c>
      <c r="AS43" s="198">
        <v>0.44900000000000001</v>
      </c>
      <c r="AT43" s="198">
        <v>0.113</v>
      </c>
      <c r="AU43" s="192"/>
      <c r="AV43" s="177"/>
    </row>
    <row r="44" spans="2:48" x14ac:dyDescent="0.25">
      <c r="B44" s="26"/>
      <c r="C44" s="143" t="s">
        <v>25</v>
      </c>
      <c r="D44" s="131"/>
      <c r="E44" s="132"/>
      <c r="F44" s="132"/>
      <c r="G44" s="132"/>
      <c r="H44" s="132"/>
      <c r="I44" s="132"/>
      <c r="J44" s="133"/>
      <c r="K44" s="78"/>
      <c r="L44" s="79"/>
      <c r="M44" s="79"/>
      <c r="N44" s="79"/>
      <c r="O44" s="79"/>
      <c r="P44" s="79"/>
      <c r="Q44" s="79"/>
      <c r="R44" s="79"/>
      <c r="S44" s="96"/>
      <c r="T44" s="97"/>
      <c r="U44" s="82"/>
      <c r="V44" s="82"/>
      <c r="W44" s="82"/>
      <c r="X44" s="82"/>
      <c r="Y44" s="82"/>
      <c r="Z44" s="82"/>
      <c r="AA44" s="82"/>
      <c r="AB44" s="83"/>
      <c r="AC44" s="84" t="str">
        <f>IFERROR(SUM(D44:J44)/COUNTIF(D44:J44,"&lt;&gt;"),"")</f>
        <v/>
      </c>
      <c r="AD44" s="85" t="str">
        <f>IFERROR(SUM(K44:S44)/COUNTIF(K44:S44,"&lt;&gt;"),"")</f>
        <v/>
      </c>
      <c r="AE44" s="86" t="str">
        <f>IFERROR(SUM(T44:AB44)/COUNTIF(T44:AB44,"&lt;&gt;"),"")</f>
        <v/>
      </c>
      <c r="AF44" s="144" t="str">
        <f>IFERROR(SUM(AC44*$AR$43,AD44*$AS$43,AE44*$AT$43)/($AR$43+$AS$43+$AT$43),"")</f>
        <v/>
      </c>
      <c r="AG44" s="88" t="str" cm="1">
        <f t="array" ref="AG44">_xlfn.IFS( AF44="", "NA", AF44&gt;=0.9, "OPTIMAL", AF44&gt;=0.71, "EXCELLENT", AF44&gt;=0.556, "ENHANCED", AF44&lt;=0.55, "AVERAGE", TRUE, "AVERAGE")</f>
        <v>NA</v>
      </c>
      <c r="AH44" s="89"/>
      <c r="AI44" s="89"/>
      <c r="AJ44" s="89"/>
      <c r="AL44" s="21"/>
      <c r="AQ44" s="177"/>
      <c r="AR44" s="199" t="s">
        <v>47</v>
      </c>
      <c r="AS44" s="199" t="s">
        <v>97</v>
      </c>
      <c r="AT44" s="199" t="s">
        <v>98</v>
      </c>
      <c r="AU44" s="192"/>
      <c r="AV44" s="177"/>
    </row>
    <row r="45" spans="2:48" x14ac:dyDescent="0.25">
      <c r="B45" s="26"/>
      <c r="C45" s="90" t="s">
        <v>30</v>
      </c>
      <c r="D45" s="135"/>
      <c r="E45" s="136"/>
      <c r="F45" s="136"/>
      <c r="G45" s="136"/>
      <c r="H45" s="136"/>
      <c r="I45" s="136"/>
      <c r="J45" s="137"/>
      <c r="K45" s="94"/>
      <c r="L45" s="95"/>
      <c r="M45" s="95"/>
      <c r="N45" s="95"/>
      <c r="O45" s="95"/>
      <c r="P45" s="95"/>
      <c r="Q45" s="95"/>
      <c r="R45" s="95"/>
      <c r="S45" s="96"/>
      <c r="T45" s="97"/>
      <c r="U45" s="98"/>
      <c r="V45" s="98"/>
      <c r="W45" s="98"/>
      <c r="X45" s="98"/>
      <c r="Y45" s="98"/>
      <c r="Z45" s="98"/>
      <c r="AA45" s="98"/>
      <c r="AB45" s="99"/>
      <c r="AC45" s="100" t="str">
        <f t="shared" ref="AC45:AC48" si="7">IFERROR(SUM(D45:J45)/COUNTIF(D45:J45,"&lt;&gt;"),"")</f>
        <v/>
      </c>
      <c r="AD45" s="101" t="str">
        <f t="shared" ref="AD45:AD48" si="8">IFERROR(SUM(K45:S45)/COUNTIF(K45:S45,"&lt;&gt;"),"")</f>
        <v/>
      </c>
      <c r="AE45" s="102" t="str">
        <f t="shared" ref="AE45:AE48" si="9">IFERROR(SUM(T45:AB45)/COUNTIF(T45:AB45,"&lt;&gt;"),"")</f>
        <v/>
      </c>
      <c r="AF45" s="145" t="str">
        <f>IFERROR(AVERAGE(AC45:AE45),"")</f>
        <v/>
      </c>
      <c r="AG45" s="104" t="str" cm="1">
        <f t="array" ref="AG45">_xlfn.IFS( AF45="", "NA", AF45&gt;=0.9, "OPTIMAL", AF45&gt;=0.71, "EXCELLENT", AF45&gt;=0.556, "ENHANCED", AF45&lt;=0.55, "AVERAGE", TRUE, "AVERAGE")</f>
        <v>NA</v>
      </c>
      <c r="AH45" s="89"/>
      <c r="AI45" s="89"/>
      <c r="AJ45" s="89"/>
      <c r="AL45" s="21"/>
      <c r="AQ45" s="177"/>
      <c r="AR45" s="200" t="e">
        <f>AVERAGEIF(AR36:AR42,"&gt;0",AR36:AR42)</f>
        <v>#DIV/0!</v>
      </c>
      <c r="AS45" s="200" t="e">
        <f t="shared" ref="AS45:AT45" si="10">AVERAGEIF(AS36:AS42,"&gt;0",AS36:AS42)</f>
        <v>#DIV/0!</v>
      </c>
      <c r="AT45" s="200" t="e">
        <f t="shared" si="10"/>
        <v>#DIV/0!</v>
      </c>
      <c r="AU45" s="192"/>
      <c r="AV45" s="177"/>
    </row>
    <row r="46" spans="2:48" x14ac:dyDescent="0.25">
      <c r="B46" s="26"/>
      <c r="C46" s="146" t="s">
        <v>24</v>
      </c>
      <c r="D46" s="135"/>
      <c r="E46" s="136"/>
      <c r="F46" s="136"/>
      <c r="G46" s="136"/>
      <c r="H46" s="136"/>
      <c r="I46" s="136"/>
      <c r="J46" s="137"/>
      <c r="K46" s="94"/>
      <c r="L46" s="95"/>
      <c r="M46" s="95"/>
      <c r="N46" s="95"/>
      <c r="O46" s="95"/>
      <c r="P46" s="95"/>
      <c r="Q46" s="95"/>
      <c r="R46" s="95"/>
      <c r="S46" s="96"/>
      <c r="T46" s="97"/>
      <c r="U46" s="98"/>
      <c r="V46" s="98"/>
      <c r="W46" s="98"/>
      <c r="X46" s="98"/>
      <c r="Y46" s="98"/>
      <c r="Z46" s="98"/>
      <c r="AA46" s="98"/>
      <c r="AB46" s="99"/>
      <c r="AC46" s="100" t="str">
        <f t="shared" si="7"/>
        <v/>
      </c>
      <c r="AD46" s="101" t="str">
        <f t="shared" si="8"/>
        <v/>
      </c>
      <c r="AE46" s="102" t="str">
        <f t="shared" si="9"/>
        <v/>
      </c>
      <c r="AF46" s="145" t="str">
        <f>IFERROR(AVERAGE(AC46:AE46),"")</f>
        <v/>
      </c>
      <c r="AG46" s="104" t="str" cm="1">
        <f t="array" ref="AG46">_xlfn.IFS( AF46="", "NA", AF46&gt;=0.9, "OPTIMAL", AF46&gt;=0.71, "EXCELLENT", AF46&gt;=0.556, "ENHANCED", AF46&lt;=0.55, "AVERAGE", TRUE, "AVERAGE")</f>
        <v>NA</v>
      </c>
      <c r="AH46" s="89"/>
      <c r="AI46" s="89"/>
      <c r="AJ46" s="89"/>
      <c r="AL46" s="21"/>
      <c r="AQ46" s="177"/>
      <c r="AR46" s="192"/>
      <c r="AS46" s="192"/>
      <c r="AT46" s="192"/>
      <c r="AU46" s="192"/>
      <c r="AV46" s="177"/>
    </row>
    <row r="47" spans="2:48" x14ac:dyDescent="0.25">
      <c r="B47" s="26"/>
      <c r="C47" s="146" t="s">
        <v>31</v>
      </c>
      <c r="D47" s="135"/>
      <c r="E47" s="136"/>
      <c r="F47" s="136"/>
      <c r="G47" s="136"/>
      <c r="H47" s="136"/>
      <c r="I47" s="136"/>
      <c r="J47" s="137"/>
      <c r="K47" s="94"/>
      <c r="L47" s="95"/>
      <c r="M47" s="95"/>
      <c r="N47" s="95"/>
      <c r="O47" s="95"/>
      <c r="P47" s="95"/>
      <c r="Q47" s="95"/>
      <c r="R47" s="95"/>
      <c r="S47" s="96"/>
      <c r="T47" s="97"/>
      <c r="U47" s="98"/>
      <c r="V47" s="98"/>
      <c r="W47" s="98"/>
      <c r="X47" s="98"/>
      <c r="Y47" s="98"/>
      <c r="Z47" s="98"/>
      <c r="AA47" s="98"/>
      <c r="AB47" s="99"/>
      <c r="AC47" s="100" t="str">
        <f t="shared" si="7"/>
        <v/>
      </c>
      <c r="AD47" s="101" t="str">
        <f t="shared" si="8"/>
        <v/>
      </c>
      <c r="AE47" s="102" t="str">
        <f t="shared" si="9"/>
        <v/>
      </c>
      <c r="AF47" s="145" t="str">
        <f>IFERROR(AVERAGE(AC47:AE47),"")</f>
        <v/>
      </c>
      <c r="AG47" s="104" t="str" cm="1">
        <f t="array" ref="AG47">_xlfn.IFS( AF47="", "NA", AF47&gt;=0.9, "OPTIMAL", AF47&gt;=0.71, "EXCELLENT", AF47&gt;=0.556, "ENHANCED", AF47&lt;=0.55, "AVERAGE", TRUE, "AVERAGE")</f>
        <v>NA</v>
      </c>
      <c r="AH47" s="89"/>
      <c r="AI47" s="89"/>
      <c r="AJ47" s="89"/>
      <c r="AL47" s="21"/>
      <c r="AQ47" s="177"/>
      <c r="AR47" s="192" t="s">
        <v>48</v>
      </c>
      <c r="AS47" s="201" t="s">
        <v>76</v>
      </c>
      <c r="AT47" s="201" t="s">
        <v>77</v>
      </c>
      <c r="AU47" s="201" t="s">
        <v>78</v>
      </c>
      <c r="AV47" s="177"/>
    </row>
    <row r="48" spans="2:48" ht="14.4" thickBot="1" x14ac:dyDescent="0.3">
      <c r="B48" s="26"/>
      <c r="C48" s="105" t="s">
        <v>32</v>
      </c>
      <c r="D48" s="147"/>
      <c r="E48" s="148"/>
      <c r="F48" s="148"/>
      <c r="G48" s="148"/>
      <c r="H48" s="148"/>
      <c r="I48" s="148"/>
      <c r="J48" s="149"/>
      <c r="K48" s="109"/>
      <c r="L48" s="110"/>
      <c r="M48" s="110"/>
      <c r="N48" s="110"/>
      <c r="O48" s="110"/>
      <c r="P48" s="110"/>
      <c r="Q48" s="110"/>
      <c r="R48" s="110"/>
      <c r="S48" s="111"/>
      <c r="T48" s="112"/>
      <c r="U48" s="113"/>
      <c r="V48" s="113"/>
      <c r="W48" s="113"/>
      <c r="X48" s="113"/>
      <c r="Y48" s="113"/>
      <c r="Z48" s="113"/>
      <c r="AA48" s="113"/>
      <c r="AB48" s="114"/>
      <c r="AC48" s="150" t="str">
        <f t="shared" si="7"/>
        <v/>
      </c>
      <c r="AD48" s="151" t="str">
        <f t="shared" si="8"/>
        <v/>
      </c>
      <c r="AE48" s="152" t="str">
        <f t="shared" si="9"/>
        <v/>
      </c>
      <c r="AF48" s="153" t="str">
        <f>IFERROR(AVERAGE(AC48:AE48),"")</f>
        <v/>
      </c>
      <c r="AG48" s="119" t="str" cm="1">
        <f t="array" ref="AG48">_xlfn.IFS( AF48="", "NA", AF48&gt;=0.9, "OPTIMAL", AF48&gt;=0.71, "EXCELLENT", AF48&gt;=0.556, "ENHANCED", AF48&lt;=0.55, "AVERAGE", TRUE, "AVERAGE")</f>
        <v>NA</v>
      </c>
      <c r="AH48" s="89"/>
      <c r="AI48" s="89"/>
      <c r="AJ48" s="89"/>
      <c r="AL48" s="21"/>
      <c r="AQ48" s="177"/>
      <c r="AR48" s="202" t="str">
        <f>C32</f>
        <v>FLOORING</v>
      </c>
      <c r="AS48" s="203" t="str">
        <f>$AC$37</f>
        <v/>
      </c>
      <c r="AT48" s="204" t="str">
        <f>$AE$37</f>
        <v/>
      </c>
      <c r="AU48" s="205" t="str">
        <f>$AE$37</f>
        <v/>
      </c>
      <c r="AV48" s="177"/>
    </row>
    <row r="49" spans="2:48" ht="19.95" customHeight="1" thickBot="1" x14ac:dyDescent="0.3">
      <c r="B49" s="26"/>
      <c r="C49" s="256" t="s">
        <v>86</v>
      </c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154" t="str">
        <f>IFERROR(AVERAGE(AC44:AC48),"")</f>
        <v/>
      </c>
      <c r="AD49" s="155" t="str">
        <f>IFERROR(AVERAGE(AD44:AD48),"")</f>
        <v/>
      </c>
      <c r="AE49" s="156" t="str">
        <f>IFERROR(AVERAGE(AE44:AE48),"")</f>
        <v/>
      </c>
      <c r="AF49" s="157" t="str">
        <f>IFERROR(AVERAGE(AF44:AF48), "")</f>
        <v/>
      </c>
      <c r="AG49" s="124" t="str" cm="1">
        <f t="array" ref="AG49">_xlfn.IFS( AF49="", "NA", AF49&gt;=0.9, "OPTIMAL", AF49&gt;=0.71, "EXCELLENT", AF49&gt;=0.556, "ENHANCED", AF49&lt;=0.55, "AVERAGE", TRUE, "AVERAGE")</f>
        <v>NA</v>
      </c>
      <c r="AH49" s="125" t="str">
        <f>AF49</f>
        <v/>
      </c>
      <c r="AI49" s="89"/>
      <c r="AJ49" s="89"/>
      <c r="AL49" s="21"/>
      <c r="AQ49" s="177"/>
      <c r="AR49" s="202" t="str">
        <f>C38</f>
        <v>WALLS</v>
      </c>
      <c r="AS49" s="203" t="str">
        <f>$AC$42</f>
        <v/>
      </c>
      <c r="AT49" s="204" t="str">
        <f>$AE$42</f>
        <v/>
      </c>
      <c r="AU49" s="205" t="str">
        <f>$AE$42</f>
        <v/>
      </c>
      <c r="AV49" s="177"/>
    </row>
    <row r="50" spans="2:48" ht="14.4" thickBot="1" x14ac:dyDescent="0.3">
      <c r="B50" s="26"/>
      <c r="C50" s="127" t="s">
        <v>33</v>
      </c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9"/>
      <c r="AL50" s="21"/>
      <c r="AQ50" s="177"/>
      <c r="AR50" s="202" t="str">
        <f>C43</f>
        <v>MILLWORK</v>
      </c>
      <c r="AS50" s="203" t="str">
        <f>$AC$49</f>
        <v/>
      </c>
      <c r="AT50" s="204" t="str">
        <f>$AE$49</f>
        <v/>
      </c>
      <c r="AU50" s="205" t="str">
        <f>$AE$49</f>
        <v/>
      </c>
      <c r="AV50" s="177"/>
    </row>
    <row r="51" spans="2:48" x14ac:dyDescent="0.25">
      <c r="B51" s="26"/>
      <c r="C51" s="143" t="s">
        <v>25</v>
      </c>
      <c r="D51" s="131"/>
      <c r="E51" s="132"/>
      <c r="F51" s="132"/>
      <c r="G51" s="132"/>
      <c r="H51" s="132"/>
      <c r="I51" s="132"/>
      <c r="J51" s="133"/>
      <c r="K51" s="78"/>
      <c r="L51" s="79"/>
      <c r="M51" s="79"/>
      <c r="N51" s="79"/>
      <c r="O51" s="79"/>
      <c r="P51" s="79"/>
      <c r="Q51" s="79"/>
      <c r="R51" s="79"/>
      <c r="S51" s="80"/>
      <c r="T51" s="81"/>
      <c r="U51" s="82"/>
      <c r="V51" s="82"/>
      <c r="W51" s="82"/>
      <c r="X51" s="82"/>
      <c r="Y51" s="82"/>
      <c r="Z51" s="82"/>
      <c r="AA51" s="82"/>
      <c r="AB51" s="83"/>
      <c r="AC51" s="84" t="str">
        <f>IFERROR(SUM(D51:J51)/COUNTIF(D51:J51,"&lt;&gt;"),"")</f>
        <v/>
      </c>
      <c r="AD51" s="85" t="str">
        <f>IFERROR(SUM(K51:S51)/COUNTIF(K51:S51,"&lt;&gt;"),"")</f>
        <v/>
      </c>
      <c r="AE51" s="86" t="str">
        <f>IFERROR(SUM(T51:AB51)/COUNTIF(T51:AB51,"&lt;&gt;"),"")</f>
        <v/>
      </c>
      <c r="AF51" s="144" t="str">
        <f>IFERROR(SUM(AC51*$AR$43,AD51*$AS$43,AE51*$AT$43)/($AR$43+$AS$43+$AT$43),"")</f>
        <v/>
      </c>
      <c r="AG51" s="88" t="str" cm="1">
        <f t="array" ref="AG51">_xlfn.IFS( AF51="", "NA", AF51&gt;=0.9, "OPTIMAL", AF51&gt;=0.71, "EXCELLENT", AF51&gt;=0.556, "ENHANCED", AF51&lt;=0.55, "AVERAGE", TRUE, "AVERAGE")</f>
        <v>NA</v>
      </c>
      <c r="AH51" s="89"/>
      <c r="AI51" s="89"/>
      <c r="AJ51" s="89"/>
      <c r="AL51" s="21"/>
      <c r="AQ51" s="177"/>
      <c r="AR51" s="202" t="str">
        <f>C50</f>
        <v>CASEWORK</v>
      </c>
      <c r="AS51" s="203" t="str">
        <f>$AC$56</f>
        <v/>
      </c>
      <c r="AT51" s="204" t="str">
        <f>$AE$56</f>
        <v/>
      </c>
      <c r="AU51" s="205" t="str">
        <f>$AE$56</f>
        <v/>
      </c>
      <c r="AV51" s="177"/>
    </row>
    <row r="52" spans="2:48" x14ac:dyDescent="0.25">
      <c r="B52" s="26"/>
      <c r="C52" s="90" t="s">
        <v>30</v>
      </c>
      <c r="D52" s="135"/>
      <c r="E52" s="136"/>
      <c r="F52" s="136"/>
      <c r="G52" s="136"/>
      <c r="H52" s="136"/>
      <c r="I52" s="136"/>
      <c r="J52" s="137"/>
      <c r="K52" s="94"/>
      <c r="L52" s="95"/>
      <c r="M52" s="95"/>
      <c r="N52" s="95"/>
      <c r="O52" s="95"/>
      <c r="P52" s="95"/>
      <c r="Q52" s="95"/>
      <c r="R52" s="95"/>
      <c r="S52" s="96"/>
      <c r="T52" s="97"/>
      <c r="U52" s="98"/>
      <c r="V52" s="98"/>
      <c r="W52" s="98"/>
      <c r="X52" s="98"/>
      <c r="Y52" s="98"/>
      <c r="Z52" s="98"/>
      <c r="AA52" s="98"/>
      <c r="AB52" s="99"/>
      <c r="AC52" s="100" t="str">
        <f t="shared" ref="AC52:AC55" si="11">IFERROR(SUM(D52:J52)/COUNTIF(D52:J52,"&lt;&gt;"),"")</f>
        <v/>
      </c>
      <c r="AD52" s="101" t="str">
        <f t="shared" ref="AD52:AD55" si="12">IFERROR(SUM(K52:S52)/COUNTIF(K52:S52,"&lt;&gt;"),"")</f>
        <v/>
      </c>
      <c r="AE52" s="102" t="str">
        <f t="shared" ref="AE52:AE55" si="13">IFERROR(SUM(T52:AB52)/COUNTIF(T52:AB52,"&lt;&gt;"),"")</f>
        <v/>
      </c>
      <c r="AF52" s="145" t="str">
        <f t="shared" ref="AF52:AF55" si="14">IFERROR(SUM(AC52*$AR$43,AD52*$AS$43,AE52*$AT$43)/($AR$43+$AS$43+$AT$43),"")</f>
        <v/>
      </c>
      <c r="AG52" s="104" t="str" cm="1">
        <f t="array" ref="AG52">_xlfn.IFS( AF52="", "NA", AF52&gt;=0.9, "OPTIMAL", AF52&gt;=0.71, "EXCELLENT", AF52&gt;=0.556, "ENHANCED", AF52&lt;=0.55, "AVERAGE", TRUE, "AVERAGE")</f>
        <v>NA</v>
      </c>
      <c r="AH52" s="89"/>
      <c r="AI52" s="89"/>
      <c r="AJ52" s="89"/>
      <c r="AL52" s="21"/>
      <c r="AQ52" s="177"/>
      <c r="AR52" s="202" t="str">
        <f>C57</f>
        <v>ENVIRONMENTAL GRAPHICS / INTERIOR SIGNAGE</v>
      </c>
      <c r="AS52" s="203" t="str">
        <f>$AC$64</f>
        <v/>
      </c>
      <c r="AT52" s="204" t="str">
        <f>$AE$64</f>
        <v/>
      </c>
      <c r="AU52" s="205" t="str">
        <f>$AE$64</f>
        <v/>
      </c>
      <c r="AV52" s="177"/>
    </row>
    <row r="53" spans="2:48" x14ac:dyDescent="0.25">
      <c r="B53" s="26"/>
      <c r="C53" s="146" t="s">
        <v>24</v>
      </c>
      <c r="D53" s="135"/>
      <c r="E53" s="136"/>
      <c r="F53" s="136"/>
      <c r="G53" s="136"/>
      <c r="H53" s="136"/>
      <c r="I53" s="136"/>
      <c r="J53" s="137"/>
      <c r="K53" s="94"/>
      <c r="L53" s="95"/>
      <c r="M53" s="95"/>
      <c r="N53" s="95"/>
      <c r="O53" s="95"/>
      <c r="P53" s="95"/>
      <c r="Q53" s="95"/>
      <c r="R53" s="95"/>
      <c r="S53" s="96"/>
      <c r="T53" s="97"/>
      <c r="U53" s="98"/>
      <c r="V53" s="98"/>
      <c r="W53" s="98"/>
      <c r="X53" s="98"/>
      <c r="Y53" s="98"/>
      <c r="Z53" s="98"/>
      <c r="AA53" s="98"/>
      <c r="AB53" s="99"/>
      <c r="AC53" s="100" t="str">
        <f t="shared" si="11"/>
        <v/>
      </c>
      <c r="AD53" s="101" t="str">
        <f t="shared" si="12"/>
        <v/>
      </c>
      <c r="AE53" s="102" t="str">
        <f t="shared" si="13"/>
        <v/>
      </c>
      <c r="AF53" s="145" t="str">
        <f t="shared" si="14"/>
        <v/>
      </c>
      <c r="AG53" s="104" t="str" cm="1">
        <f t="array" ref="AG53">_xlfn.IFS( AF53="", "NA", AF53&gt;=0.9, "OPTIMAL", AF53&gt;=0.71, "EXCELLENT", AF53&gt;=0.556, "ENHANCED", AF53&lt;=0.55, "AVERAGE", TRUE, "AVERAGE")</f>
        <v>NA</v>
      </c>
      <c r="AH53" s="89"/>
      <c r="AI53" s="89"/>
      <c r="AJ53" s="89"/>
      <c r="AL53" s="21"/>
      <c r="AQ53" s="177"/>
      <c r="AR53" s="202" t="str">
        <f>C65</f>
        <v>TEXTILES</v>
      </c>
      <c r="AS53" s="203" t="str">
        <f>$AC$70</f>
        <v/>
      </c>
      <c r="AT53" s="204" t="str">
        <f>$AE$70</f>
        <v/>
      </c>
      <c r="AU53" s="205" t="str">
        <f>$AE$70</f>
        <v/>
      </c>
      <c r="AV53" s="177"/>
    </row>
    <row r="54" spans="2:48" x14ac:dyDescent="0.25">
      <c r="B54" s="26"/>
      <c r="C54" s="146" t="s">
        <v>31</v>
      </c>
      <c r="D54" s="135"/>
      <c r="E54" s="136"/>
      <c r="F54" s="136"/>
      <c r="G54" s="136"/>
      <c r="H54" s="136"/>
      <c r="I54" s="136"/>
      <c r="J54" s="137"/>
      <c r="K54" s="94"/>
      <c r="L54" s="95"/>
      <c r="M54" s="95"/>
      <c r="N54" s="95"/>
      <c r="O54" s="95"/>
      <c r="P54" s="95"/>
      <c r="Q54" s="95"/>
      <c r="R54" s="95"/>
      <c r="S54" s="96"/>
      <c r="T54" s="97"/>
      <c r="U54" s="98"/>
      <c r="V54" s="98"/>
      <c r="W54" s="98"/>
      <c r="X54" s="98"/>
      <c r="Y54" s="98"/>
      <c r="Z54" s="98"/>
      <c r="AA54" s="98"/>
      <c r="AB54" s="99"/>
      <c r="AC54" s="100" t="str">
        <f t="shared" si="11"/>
        <v/>
      </c>
      <c r="AD54" s="101" t="str">
        <f t="shared" si="12"/>
        <v/>
      </c>
      <c r="AE54" s="102" t="str">
        <f t="shared" si="13"/>
        <v/>
      </c>
      <c r="AF54" s="145" t="str">
        <f t="shared" si="14"/>
        <v/>
      </c>
      <c r="AG54" s="104" t="str" cm="1">
        <f t="array" ref="AG54">_xlfn.IFS( AF54="", "NA", AF54&gt;=0.9, "OPTIMAL", AF54&gt;=0.71, "EXCELLENT", AF54&gt;=0.556, "ENHANCED", AF54&lt;=0.55, "AVERAGE", TRUE, "AVERAGE")</f>
        <v>NA</v>
      </c>
      <c r="AH54" s="89"/>
      <c r="AI54" s="89"/>
      <c r="AJ54" s="89"/>
      <c r="AL54" s="21"/>
      <c r="AQ54" s="177"/>
      <c r="AR54" s="202" t="str">
        <f>C71</f>
        <v>CEILING</v>
      </c>
      <c r="AS54" s="203" t="str">
        <f>$AC$76</f>
        <v/>
      </c>
      <c r="AT54" s="204" t="str">
        <f>$AE$76</f>
        <v/>
      </c>
      <c r="AU54" s="205" t="str">
        <f>$AE$76</f>
        <v/>
      </c>
      <c r="AV54" s="177"/>
    </row>
    <row r="55" spans="2:48" ht="14.4" thickBot="1" x14ac:dyDescent="0.3">
      <c r="B55" s="26"/>
      <c r="C55" s="105" t="s">
        <v>32</v>
      </c>
      <c r="D55" s="147"/>
      <c r="E55" s="148"/>
      <c r="F55" s="148"/>
      <c r="G55" s="148"/>
      <c r="H55" s="148"/>
      <c r="I55" s="148"/>
      <c r="J55" s="149"/>
      <c r="K55" s="109"/>
      <c r="L55" s="110"/>
      <c r="M55" s="110"/>
      <c r="N55" s="110"/>
      <c r="O55" s="110"/>
      <c r="P55" s="110"/>
      <c r="Q55" s="110"/>
      <c r="R55" s="110"/>
      <c r="S55" s="111"/>
      <c r="T55" s="112"/>
      <c r="U55" s="113"/>
      <c r="V55" s="113"/>
      <c r="W55" s="113"/>
      <c r="X55" s="113"/>
      <c r="Y55" s="113"/>
      <c r="Z55" s="113"/>
      <c r="AA55" s="113"/>
      <c r="AB55" s="114"/>
      <c r="AC55" s="115" t="str">
        <f t="shared" si="11"/>
        <v/>
      </c>
      <c r="AD55" s="116" t="str">
        <f t="shared" si="12"/>
        <v/>
      </c>
      <c r="AE55" s="117" t="str">
        <f t="shared" si="13"/>
        <v/>
      </c>
      <c r="AF55" s="158" t="str">
        <f t="shared" si="14"/>
        <v/>
      </c>
      <c r="AG55" s="119" t="str" cm="1">
        <f t="array" ref="AG55">_xlfn.IFS( AF55="", "NA", AF55&gt;=0.9, "OPTIMAL", AF55&gt;=0.71, "EXCELLENT", AF55&gt;=0.556, "ENHANCED", AF55&lt;=0.55, "AVERAGE", TRUE, "AVERAGE")</f>
        <v>NA</v>
      </c>
      <c r="AH55" s="89"/>
      <c r="AI55" s="89"/>
      <c r="AJ55" s="89"/>
      <c r="AL55" s="21"/>
      <c r="AQ55" s="177"/>
      <c r="AR55" s="177"/>
      <c r="AS55" s="177"/>
      <c r="AT55" s="177"/>
      <c r="AU55" s="177"/>
      <c r="AV55" s="177"/>
    </row>
    <row r="56" spans="2:48" ht="19.95" customHeight="1" thickBot="1" x14ac:dyDescent="0.3">
      <c r="B56" s="26"/>
      <c r="C56" s="256" t="s">
        <v>106</v>
      </c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154" t="str">
        <f>IFERROR(AVERAGE(AC51:AC55),"")</f>
        <v/>
      </c>
      <c r="AD56" s="155" t="str">
        <f>IFERROR(AVERAGE(AD51:AD55),"")</f>
        <v/>
      </c>
      <c r="AE56" s="156" t="str">
        <f>IFERROR(AVERAGE(AE51:AE55),"")</f>
        <v/>
      </c>
      <c r="AF56" s="157" t="str">
        <f>IFERROR(AVERAGE(AF51:AF55), "")</f>
        <v/>
      </c>
      <c r="AG56" s="124" t="str" cm="1">
        <f t="array" ref="AG56">_xlfn.IFS( AF56="", "NA", AF56&gt;=0.9, "OPTIMAL", AF56&gt;=0.71, "EXCELLENT", AF56&gt;=0.556, "ENHANCED", AF56&lt;=0.55, "AVERAGE", TRUE, "AVERAGE")</f>
        <v>NA</v>
      </c>
      <c r="AH56" s="125" t="str">
        <f>AF56</f>
        <v/>
      </c>
      <c r="AI56" s="89"/>
      <c r="AJ56" s="89"/>
      <c r="AL56" s="21"/>
      <c r="AQ56" s="177"/>
      <c r="AR56" s="177"/>
      <c r="AS56" s="177"/>
      <c r="AT56" s="177"/>
      <c r="AU56" s="177"/>
      <c r="AV56" s="177"/>
    </row>
    <row r="57" spans="2:48" ht="14.4" thickBot="1" x14ac:dyDescent="0.3">
      <c r="B57" s="26"/>
      <c r="C57" s="127" t="s">
        <v>88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59"/>
      <c r="AL57" s="21"/>
      <c r="AQ57" s="177"/>
      <c r="AR57" s="177"/>
      <c r="AS57" s="177"/>
      <c r="AT57" s="177"/>
      <c r="AU57" s="177"/>
      <c r="AV57" s="177"/>
    </row>
    <row r="58" spans="2:48" x14ac:dyDescent="0.25">
      <c r="B58" s="26"/>
      <c r="C58" s="143" t="s">
        <v>87</v>
      </c>
      <c r="D58" s="131"/>
      <c r="E58" s="132"/>
      <c r="F58" s="132"/>
      <c r="G58" s="132"/>
      <c r="H58" s="132"/>
      <c r="I58" s="132"/>
      <c r="J58" s="133"/>
      <c r="K58" s="78"/>
      <c r="L58" s="79"/>
      <c r="M58" s="79"/>
      <c r="N58" s="79"/>
      <c r="O58" s="79"/>
      <c r="P58" s="79"/>
      <c r="Q58" s="79"/>
      <c r="R58" s="79"/>
      <c r="S58" s="96"/>
      <c r="T58" s="97"/>
      <c r="U58" s="82"/>
      <c r="V58" s="82"/>
      <c r="W58" s="82"/>
      <c r="X58" s="82"/>
      <c r="Y58" s="82"/>
      <c r="Z58" s="82"/>
      <c r="AA58" s="82"/>
      <c r="AB58" s="83"/>
      <c r="AC58" s="84" t="str">
        <f>IFERROR(SUM(D58:J58)/COUNTIF(D58:J58,"&lt;&gt;"),"")</f>
        <v/>
      </c>
      <c r="AD58" s="85" t="str">
        <f>IFERROR(SUM(K58:S58)/COUNTIF(K58:S58,"&lt;&gt;"),"")</f>
        <v/>
      </c>
      <c r="AE58" s="86" t="str">
        <f>IFERROR(SUM(T58:AB58)/COUNTIF(T58:AB58,"&lt;&gt;"),"")</f>
        <v/>
      </c>
      <c r="AF58" s="144" t="str">
        <f>IFERROR(SUM(AC58*$AR$43,AD58*$AS$43,AE58*$AT$43)/($AR$43+$AS$43+$AT$43),"")</f>
        <v/>
      </c>
      <c r="AG58" s="104" t="str" cm="1">
        <f t="array" ref="AG58">_xlfn.IFS( AF58="", "NA", AF58&gt;=0.9, "OPTIMAL", AF58&gt;=0.71, "EXCELLENT", AF58&gt;=0.556, "ENHANCED", AF58&lt;=0.55, "AVERAGE", TRUE, "AVERAGE")</f>
        <v>NA</v>
      </c>
      <c r="AH58" s="89"/>
      <c r="AI58" s="89"/>
      <c r="AJ58" s="89"/>
      <c r="AL58" s="21"/>
    </row>
    <row r="59" spans="2:48" x14ac:dyDescent="0.25">
      <c r="B59" s="26"/>
      <c r="C59" s="146" t="s">
        <v>25</v>
      </c>
      <c r="D59" s="135"/>
      <c r="E59" s="136"/>
      <c r="F59" s="136"/>
      <c r="G59" s="136"/>
      <c r="H59" s="136"/>
      <c r="I59" s="136"/>
      <c r="J59" s="137"/>
      <c r="K59" s="94"/>
      <c r="L59" s="95"/>
      <c r="M59" s="95"/>
      <c r="N59" s="95"/>
      <c r="O59" s="95"/>
      <c r="P59" s="95"/>
      <c r="Q59" s="95"/>
      <c r="R59" s="95"/>
      <c r="S59" s="96"/>
      <c r="T59" s="97"/>
      <c r="U59" s="98"/>
      <c r="V59" s="98"/>
      <c r="W59" s="98"/>
      <c r="X59" s="98"/>
      <c r="Y59" s="98"/>
      <c r="Z59" s="98"/>
      <c r="AA59" s="98"/>
      <c r="AB59" s="99"/>
      <c r="AC59" s="100" t="str">
        <f t="shared" ref="AC59:AC63" si="15">IFERROR(SUM(D59:J59)/COUNTIF(D59:J59,"&lt;&gt;"),"")</f>
        <v/>
      </c>
      <c r="AD59" s="101" t="str">
        <f t="shared" ref="AD59:AD63" si="16">IFERROR(SUM(K59:S59)/COUNTIF(K59:S59,"&lt;&gt;"),"")</f>
        <v/>
      </c>
      <c r="AE59" s="102" t="str">
        <f t="shared" ref="AE59:AE63" si="17">IFERROR(SUM(T59:AB59)/COUNTIF(T59:AB59,"&lt;&gt;"),"")</f>
        <v/>
      </c>
      <c r="AF59" s="145" t="str">
        <f t="shared" ref="AF59:AF63" si="18">IFERROR(SUM(AC59*$AR$43,AD59*$AS$43,AE59*$AT$43)/($AR$43+$AS$43+$AT$43),"")</f>
        <v/>
      </c>
      <c r="AG59" s="104" t="str" cm="1">
        <f t="array" ref="AG59">_xlfn.IFS( AF59="", "NA", AF59&gt;=0.9, "OPTIMAL", AF59&gt;=0.71, "EXCELLENT", AF59&gt;=0.556, "ENHANCED", AF59&lt;=0.55, "AVERAGE", TRUE, "AVERAGE")</f>
        <v>NA</v>
      </c>
      <c r="AH59" s="89"/>
      <c r="AI59" s="89"/>
      <c r="AJ59" s="89"/>
      <c r="AL59" s="21"/>
    </row>
    <row r="60" spans="2:48" x14ac:dyDescent="0.25">
      <c r="B60" s="26"/>
      <c r="C60" s="146" t="s">
        <v>90</v>
      </c>
      <c r="D60" s="135"/>
      <c r="E60" s="136"/>
      <c r="F60" s="136"/>
      <c r="G60" s="136"/>
      <c r="H60" s="136"/>
      <c r="I60" s="136"/>
      <c r="J60" s="137"/>
      <c r="K60" s="94"/>
      <c r="L60" s="95"/>
      <c r="M60" s="95"/>
      <c r="N60" s="95"/>
      <c r="O60" s="95"/>
      <c r="P60" s="95"/>
      <c r="Q60" s="95"/>
      <c r="R60" s="95"/>
      <c r="S60" s="96"/>
      <c r="T60" s="97"/>
      <c r="U60" s="98"/>
      <c r="V60" s="98"/>
      <c r="W60" s="98"/>
      <c r="X60" s="98"/>
      <c r="Y60" s="98"/>
      <c r="Z60" s="98"/>
      <c r="AA60" s="98"/>
      <c r="AB60" s="99"/>
      <c r="AC60" s="100" t="str">
        <f t="shared" si="15"/>
        <v/>
      </c>
      <c r="AD60" s="101" t="str">
        <f t="shared" si="16"/>
        <v/>
      </c>
      <c r="AE60" s="102" t="str">
        <f t="shared" si="17"/>
        <v/>
      </c>
      <c r="AF60" s="145" t="str">
        <f t="shared" si="18"/>
        <v/>
      </c>
      <c r="AG60" s="104" t="str" cm="1">
        <f t="array" ref="AG60">_xlfn.IFS( AF60="", "NA", AF60&gt;=0.9, "OPTIMAL", AF60&gt;=0.71, "EXCELLENT", AF60&gt;=0.556, "ENHANCED", AF60&lt;=0.55, "AVERAGE", TRUE, "AVERAGE")</f>
        <v>NA</v>
      </c>
      <c r="AH60" s="89"/>
      <c r="AI60" s="89"/>
      <c r="AJ60" s="89"/>
      <c r="AL60" s="21"/>
    </row>
    <row r="61" spans="2:48" x14ac:dyDescent="0.25">
      <c r="B61" s="26"/>
      <c r="C61" s="146" t="s">
        <v>34</v>
      </c>
      <c r="D61" s="135"/>
      <c r="E61" s="136"/>
      <c r="F61" s="136"/>
      <c r="G61" s="136"/>
      <c r="H61" s="136"/>
      <c r="I61" s="136"/>
      <c r="J61" s="137"/>
      <c r="K61" s="94"/>
      <c r="L61" s="95"/>
      <c r="M61" s="95"/>
      <c r="N61" s="95"/>
      <c r="O61" s="95"/>
      <c r="P61" s="95"/>
      <c r="Q61" s="95"/>
      <c r="R61" s="95"/>
      <c r="S61" s="96"/>
      <c r="T61" s="97"/>
      <c r="U61" s="98"/>
      <c r="V61" s="98"/>
      <c r="W61" s="98"/>
      <c r="X61" s="98"/>
      <c r="Y61" s="98"/>
      <c r="Z61" s="98"/>
      <c r="AA61" s="98"/>
      <c r="AB61" s="99"/>
      <c r="AC61" s="100" t="str">
        <f t="shared" si="15"/>
        <v/>
      </c>
      <c r="AD61" s="101" t="str">
        <f t="shared" si="16"/>
        <v/>
      </c>
      <c r="AE61" s="102" t="str">
        <f t="shared" si="17"/>
        <v/>
      </c>
      <c r="AF61" s="145" t="str">
        <f t="shared" si="18"/>
        <v/>
      </c>
      <c r="AG61" s="104" t="str" cm="1">
        <f t="array" ref="AG61">_xlfn.IFS( AF61="", "NA", AF61&gt;=0.9, "OPTIMAL", AF61&gt;=0.71, "EXCELLENT", AF61&gt;=0.556, "ENHANCED", AF61&lt;=0.55, "AVERAGE", TRUE, "AVERAGE")</f>
        <v>NA</v>
      </c>
      <c r="AH61" s="89"/>
      <c r="AI61" s="89"/>
      <c r="AJ61" s="89"/>
      <c r="AL61" s="21"/>
    </row>
    <row r="62" spans="2:48" x14ac:dyDescent="0.25">
      <c r="B62" s="26"/>
      <c r="C62" s="146" t="s">
        <v>30</v>
      </c>
      <c r="D62" s="135"/>
      <c r="E62" s="136"/>
      <c r="F62" s="136"/>
      <c r="G62" s="136"/>
      <c r="H62" s="136"/>
      <c r="I62" s="136"/>
      <c r="J62" s="137"/>
      <c r="K62" s="94"/>
      <c r="L62" s="95"/>
      <c r="M62" s="95"/>
      <c r="N62" s="95"/>
      <c r="O62" s="95"/>
      <c r="P62" s="95"/>
      <c r="Q62" s="95"/>
      <c r="R62" s="95"/>
      <c r="S62" s="96"/>
      <c r="T62" s="97"/>
      <c r="U62" s="98"/>
      <c r="V62" s="98"/>
      <c r="W62" s="98"/>
      <c r="X62" s="98"/>
      <c r="Y62" s="98"/>
      <c r="Z62" s="98"/>
      <c r="AA62" s="98"/>
      <c r="AB62" s="99"/>
      <c r="AC62" s="100" t="str">
        <f t="shared" si="15"/>
        <v/>
      </c>
      <c r="AD62" s="101" t="str">
        <f t="shared" si="16"/>
        <v/>
      </c>
      <c r="AE62" s="102" t="str">
        <f t="shared" si="17"/>
        <v/>
      </c>
      <c r="AF62" s="145" t="str">
        <f t="shared" si="18"/>
        <v/>
      </c>
      <c r="AG62" s="104" t="str" cm="1">
        <f t="array" ref="AG62">_xlfn.IFS( AF62="", "NA", AF62&gt;=0.9, "OPTIMAL", AF62&gt;=0.71, "EXCELLENT", AF62&gt;=0.556, "ENHANCED", AF62&lt;=0.55, "AVERAGE", TRUE, "AVERAGE")</f>
        <v>NA</v>
      </c>
      <c r="AH62" s="89"/>
      <c r="AI62" s="89"/>
      <c r="AJ62" s="89"/>
      <c r="AL62" s="21"/>
    </row>
    <row r="63" spans="2:48" ht="14.4" thickBot="1" x14ac:dyDescent="0.3">
      <c r="B63" s="26"/>
      <c r="C63" s="146" t="s">
        <v>42</v>
      </c>
      <c r="D63" s="135"/>
      <c r="E63" s="136"/>
      <c r="F63" s="136"/>
      <c r="G63" s="136"/>
      <c r="H63" s="136"/>
      <c r="I63" s="136"/>
      <c r="J63" s="137"/>
      <c r="K63" s="94"/>
      <c r="L63" s="95"/>
      <c r="M63" s="95"/>
      <c r="N63" s="95"/>
      <c r="O63" s="95"/>
      <c r="P63" s="95"/>
      <c r="Q63" s="95"/>
      <c r="R63" s="95"/>
      <c r="S63" s="96"/>
      <c r="T63" s="97"/>
      <c r="U63" s="98"/>
      <c r="V63" s="98"/>
      <c r="W63" s="98"/>
      <c r="X63" s="98"/>
      <c r="Y63" s="98"/>
      <c r="Z63" s="98"/>
      <c r="AA63" s="98"/>
      <c r="AB63" s="99"/>
      <c r="AC63" s="115" t="str">
        <f t="shared" si="15"/>
        <v/>
      </c>
      <c r="AD63" s="116" t="str">
        <f t="shared" si="16"/>
        <v/>
      </c>
      <c r="AE63" s="117" t="str">
        <f t="shared" si="17"/>
        <v/>
      </c>
      <c r="AF63" s="158" t="str">
        <f t="shared" si="18"/>
        <v/>
      </c>
      <c r="AG63" s="119" t="str" cm="1">
        <f t="array" ref="AG63">_xlfn.IFS( AF63="", "NA", AF63&gt;=0.9, "OPTIMAL", AF63&gt;=0.71, "EXCELLENT", AF63&gt;=0.556, "ENHANCED", AF63&lt;=0.55, "AVERAGE", TRUE, "AVERAGE")</f>
        <v>NA</v>
      </c>
      <c r="AH63" s="89"/>
      <c r="AI63" s="89"/>
      <c r="AJ63" s="89"/>
      <c r="AL63" s="21"/>
    </row>
    <row r="64" spans="2:48" ht="14.4" thickBot="1" x14ac:dyDescent="0.3">
      <c r="B64" s="26"/>
      <c r="C64" s="256" t="s">
        <v>91</v>
      </c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154" t="str">
        <f>IFERROR(AVERAGE(AC58:AC63),"")</f>
        <v/>
      </c>
      <c r="AD64" s="155" t="str">
        <f>IFERROR(AVERAGE(AD58:AD63),"")</f>
        <v/>
      </c>
      <c r="AE64" s="156" t="str">
        <f>IFERROR(AVERAGE(AE58:AE63),"")</f>
        <v/>
      </c>
      <c r="AF64" s="157" t="str">
        <f>IFERROR(AVERAGE(AF58:AF63), "")</f>
        <v/>
      </c>
      <c r="AG64" s="124" t="str" cm="1">
        <f t="array" ref="AG64">_xlfn.IFS( AF64="", "NA", AF64&gt;=0.9, "OPTIMAL", AF64&gt;=0.71, "EXCELLENT", AF64&gt;=0.556, "ENHANCED", AF64&lt;=0.55, "AVERAGE", TRUE, "AVERAGE")</f>
        <v>NA</v>
      </c>
      <c r="AH64" s="125" t="str">
        <f>AF64</f>
        <v/>
      </c>
      <c r="AI64" s="89"/>
      <c r="AJ64" s="89"/>
      <c r="AL64" s="21"/>
    </row>
    <row r="65" spans="2:38" ht="14.4" thickBot="1" x14ac:dyDescent="0.3">
      <c r="B65" s="26"/>
      <c r="C65" s="127" t="s">
        <v>81</v>
      </c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9"/>
      <c r="AL65" s="21"/>
    </row>
    <row r="66" spans="2:38" x14ac:dyDescent="0.25">
      <c r="B66" s="26"/>
      <c r="C66" s="143" t="s">
        <v>93</v>
      </c>
      <c r="D66" s="75"/>
      <c r="E66" s="76"/>
      <c r="F66" s="76"/>
      <c r="G66" s="76"/>
      <c r="H66" s="76"/>
      <c r="I66" s="76"/>
      <c r="J66" s="77"/>
      <c r="K66" s="78"/>
      <c r="L66" s="79"/>
      <c r="M66" s="79"/>
      <c r="N66" s="79"/>
      <c r="O66" s="79"/>
      <c r="P66" s="79"/>
      <c r="Q66" s="79"/>
      <c r="R66" s="79"/>
      <c r="S66" s="80"/>
      <c r="T66" s="81"/>
      <c r="U66" s="82"/>
      <c r="V66" s="82"/>
      <c r="W66" s="82"/>
      <c r="X66" s="82"/>
      <c r="Y66" s="82"/>
      <c r="Z66" s="82"/>
      <c r="AA66" s="82"/>
      <c r="AB66" s="83"/>
      <c r="AC66" s="84" t="str">
        <f>IFERROR(SUM(D66:J66)/COUNTIF(D66:J66,"&lt;&gt;"),"")</f>
        <v/>
      </c>
      <c r="AD66" s="85" t="str">
        <f>IFERROR(SUM(K66:S66)/COUNTIF(K66:S66,"&lt;&gt;"),"")</f>
        <v/>
      </c>
      <c r="AE66" s="86" t="str">
        <f>IFERROR(SUM(T66:AB66)/COUNTIF(T66:AB66,"&lt;&gt;"),"")</f>
        <v/>
      </c>
      <c r="AF66" s="144" t="str">
        <f>IFERROR(SUM(AC66*$AR$43,AD66*$AS$43,AE66*$AT$43)/($AR$43+$AS$43+$AT$43),"")</f>
        <v/>
      </c>
      <c r="AG66" s="104" t="str" cm="1">
        <f t="array" ref="AG66">_xlfn.IFS( AF66="", "NA", AF66&gt;=0.9, "OPTIMAL", AF66&gt;=0.71, "EXCELLENT", AF66&gt;=0.556, "ENHANCED", AF66&lt;=0.55, "AVERAGE", TRUE, "AVERAGE")</f>
        <v>NA</v>
      </c>
      <c r="AH66" s="89"/>
      <c r="AI66" s="89"/>
      <c r="AJ66" s="89"/>
      <c r="AL66" s="21"/>
    </row>
    <row r="67" spans="2:38" x14ac:dyDescent="0.25">
      <c r="B67" s="26"/>
      <c r="C67" s="146" t="s">
        <v>82</v>
      </c>
      <c r="D67" s="135"/>
      <c r="E67" s="136"/>
      <c r="F67" s="136"/>
      <c r="G67" s="136"/>
      <c r="H67" s="136"/>
      <c r="I67" s="136"/>
      <c r="J67" s="137"/>
      <c r="K67" s="94"/>
      <c r="L67" s="95"/>
      <c r="M67" s="95"/>
      <c r="N67" s="95"/>
      <c r="O67" s="95"/>
      <c r="P67" s="95"/>
      <c r="Q67" s="95"/>
      <c r="R67" s="95"/>
      <c r="S67" s="96"/>
      <c r="T67" s="97"/>
      <c r="U67" s="98"/>
      <c r="V67" s="98"/>
      <c r="W67" s="98"/>
      <c r="X67" s="98"/>
      <c r="Y67" s="98"/>
      <c r="Z67" s="98"/>
      <c r="AA67" s="98"/>
      <c r="AB67" s="99"/>
      <c r="AC67" s="100" t="str">
        <f t="shared" ref="AC67:AC69" si="19">IFERROR(SUM(D67:J67)/COUNTIF(D67:J67,"&lt;&gt;"),"")</f>
        <v/>
      </c>
      <c r="AD67" s="101" t="str">
        <f t="shared" ref="AD67:AD69" si="20">IFERROR(SUM(K67:S67)/COUNTIF(K67:S67,"&lt;&gt;"),"")</f>
        <v/>
      </c>
      <c r="AE67" s="102" t="str">
        <f>IFERROR(SUM(T67:AB67)/COUNTIF(T67:AB67,"&lt;&gt;"),"")</f>
        <v/>
      </c>
      <c r="AF67" s="145" t="str">
        <f t="shared" ref="AF67:AF69" si="21">IFERROR(SUM(AC67*$AR$43,AD67*$AS$43,AE67*$AT$43)/($AR$43+$AS$43+$AT$43),"")</f>
        <v/>
      </c>
      <c r="AG67" s="104" t="str" cm="1">
        <f t="array" ref="AG67">_xlfn.IFS( AF67="", "NA", AF67&gt;=0.9, "OPTIMAL", AF67&gt;=0.71, "EXCELLENT", AF67&gt;=0.556, "ENHANCED", AF67&lt;=0.55, "AVERAGE", TRUE, "AVERAGE")</f>
        <v>NA</v>
      </c>
      <c r="AH67" s="89"/>
      <c r="AI67" s="89"/>
      <c r="AJ67" s="89"/>
      <c r="AL67" s="21"/>
    </row>
    <row r="68" spans="2:38" x14ac:dyDescent="0.25">
      <c r="B68" s="26"/>
      <c r="C68" s="146" t="s">
        <v>83</v>
      </c>
      <c r="D68" s="135"/>
      <c r="E68" s="136"/>
      <c r="F68" s="136"/>
      <c r="G68" s="136"/>
      <c r="H68" s="136"/>
      <c r="I68" s="136"/>
      <c r="J68" s="137"/>
      <c r="K68" s="94"/>
      <c r="L68" s="95"/>
      <c r="M68" s="95"/>
      <c r="N68" s="95"/>
      <c r="O68" s="95"/>
      <c r="P68" s="95"/>
      <c r="Q68" s="95"/>
      <c r="R68" s="95"/>
      <c r="S68" s="96"/>
      <c r="T68" s="97"/>
      <c r="U68" s="98"/>
      <c r="V68" s="98"/>
      <c r="W68" s="98"/>
      <c r="X68" s="98"/>
      <c r="Y68" s="98"/>
      <c r="Z68" s="98"/>
      <c r="AA68" s="98"/>
      <c r="AB68" s="99"/>
      <c r="AC68" s="100" t="str">
        <f t="shared" si="19"/>
        <v/>
      </c>
      <c r="AD68" s="101" t="str">
        <f t="shared" si="20"/>
        <v/>
      </c>
      <c r="AE68" s="102" t="str">
        <f>IFERROR(SUM(T68:AB68)/COUNTIF(T68:AB68,"&lt;&gt;"),"")</f>
        <v/>
      </c>
      <c r="AF68" s="145" t="str">
        <f t="shared" si="21"/>
        <v/>
      </c>
      <c r="AG68" s="104" t="str" cm="1">
        <f t="array" ref="AG68">_xlfn.IFS( AF68="", "NA", AF68&gt;=0.9, "OPTIMAL", AF68&gt;=0.71, "EXCELLENT", AF68&gt;=0.556, "ENHANCED", AF68&lt;=0.55, "AVERAGE", TRUE, "AVERAGE")</f>
        <v>NA</v>
      </c>
      <c r="AH68" s="89"/>
      <c r="AI68" s="89"/>
      <c r="AJ68" s="89"/>
      <c r="AL68" s="21"/>
    </row>
    <row r="69" spans="2:38" ht="14.4" thickBot="1" x14ac:dyDescent="0.3">
      <c r="B69" s="26"/>
      <c r="C69" s="146" t="s">
        <v>42</v>
      </c>
      <c r="D69" s="135"/>
      <c r="E69" s="136"/>
      <c r="F69" s="136"/>
      <c r="G69" s="136"/>
      <c r="H69" s="136"/>
      <c r="I69" s="136"/>
      <c r="J69" s="137"/>
      <c r="K69" s="94"/>
      <c r="L69" s="95"/>
      <c r="M69" s="95"/>
      <c r="N69" s="95"/>
      <c r="O69" s="95"/>
      <c r="P69" s="95"/>
      <c r="Q69" s="95"/>
      <c r="R69" s="95"/>
      <c r="S69" s="96"/>
      <c r="T69" s="97"/>
      <c r="U69" s="98"/>
      <c r="V69" s="98"/>
      <c r="W69" s="98"/>
      <c r="X69" s="98"/>
      <c r="Y69" s="98"/>
      <c r="Z69" s="98"/>
      <c r="AA69" s="98"/>
      <c r="AB69" s="99"/>
      <c r="AC69" s="115" t="str">
        <f t="shared" si="19"/>
        <v/>
      </c>
      <c r="AD69" s="116" t="str">
        <f t="shared" si="20"/>
        <v/>
      </c>
      <c r="AE69" s="117" t="str">
        <f>IFERROR(SUM(T69:AB69)/COUNTIF(T69:AB69,"&lt;&gt;"),"")</f>
        <v/>
      </c>
      <c r="AF69" s="158" t="str">
        <f t="shared" si="21"/>
        <v/>
      </c>
      <c r="AG69" s="104" t="str" cm="1">
        <f t="array" ref="AG69">_xlfn.IFS( AF69="", "NA", AF69&gt;=0.9, "OPTIMAL", AF69&gt;=0.71, "EXCELLENT", AF69&gt;=0.556, "ENHANCED", AF69&lt;=0.55, "AVERAGE", TRUE, "AVERAGE")</f>
        <v>NA</v>
      </c>
      <c r="AH69" s="89"/>
      <c r="AI69" s="89"/>
      <c r="AJ69" s="89"/>
      <c r="AL69" s="21"/>
    </row>
    <row r="70" spans="2:38" ht="14.4" thickBot="1" x14ac:dyDescent="0.3">
      <c r="B70" s="26"/>
      <c r="C70" s="256" t="s">
        <v>92</v>
      </c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154" t="str">
        <f>IFERROR(AVERAGE(AC66:AC69),"")</f>
        <v/>
      </c>
      <c r="AD70" s="155" t="str">
        <f>IFERROR(AVERAGE(AD66:AD69),"")</f>
        <v/>
      </c>
      <c r="AE70" s="156" t="str">
        <f>IFERROR(AVERAGE(AE66:AE69),"")</f>
        <v/>
      </c>
      <c r="AF70" s="157" t="str">
        <f>IFERROR(AVERAGE(AF66:AF69), "")</f>
        <v/>
      </c>
      <c r="AG70" s="124" t="str" cm="1">
        <f t="array" ref="AG70">_xlfn.IFS( AF70="", "NA", AF70&gt;=0.9, "OPTIMAL", AF70&gt;=0.71, "EXCELLENT", AF70&gt;=0.556, "ENHANCED", AF70&lt;=0.55, "AVERAGE", TRUE, "AVERAGE")</f>
        <v>NA</v>
      </c>
      <c r="AH70" s="125" t="str">
        <f>AF70</f>
        <v/>
      </c>
      <c r="AI70" s="89"/>
      <c r="AJ70" s="89"/>
      <c r="AL70" s="21"/>
    </row>
    <row r="71" spans="2:38" ht="14.4" thickBot="1" x14ac:dyDescent="0.3">
      <c r="B71" s="26"/>
      <c r="C71" s="127" t="s">
        <v>35</v>
      </c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9"/>
      <c r="AL71" s="21"/>
    </row>
    <row r="72" spans="2:38" x14ac:dyDescent="0.25">
      <c r="B72" s="26"/>
      <c r="C72" s="143" t="s">
        <v>27</v>
      </c>
      <c r="D72" s="131"/>
      <c r="E72" s="132"/>
      <c r="F72" s="132"/>
      <c r="G72" s="132"/>
      <c r="H72" s="132"/>
      <c r="I72" s="132"/>
      <c r="J72" s="133"/>
      <c r="K72" s="78"/>
      <c r="L72" s="79"/>
      <c r="M72" s="79"/>
      <c r="N72" s="79"/>
      <c r="O72" s="79"/>
      <c r="P72" s="79"/>
      <c r="Q72" s="79"/>
      <c r="R72" s="79"/>
      <c r="S72" s="96"/>
      <c r="T72" s="97"/>
      <c r="U72" s="82"/>
      <c r="V72" s="82"/>
      <c r="W72" s="82"/>
      <c r="X72" s="82"/>
      <c r="Y72" s="82"/>
      <c r="Z72" s="82"/>
      <c r="AA72" s="82"/>
      <c r="AB72" s="83"/>
      <c r="AC72" s="84" t="str">
        <f>IFERROR(SUM(D72:J72)/COUNTIF(D72:J72,"&lt;&gt;"),"")</f>
        <v/>
      </c>
      <c r="AD72" s="85" t="str">
        <f>IFERROR(SUM(K72:S72)/COUNTIF(K72:S72,"&lt;&gt;"),"")</f>
        <v/>
      </c>
      <c r="AE72" s="86" t="str">
        <f>IFERROR(SUM(T72:AB72)/COUNTIF(T72:AB72,"&lt;&gt;"),"")</f>
        <v/>
      </c>
      <c r="AF72" s="87" t="str">
        <f>IFERROR(SUM(AC72*$AR$43,AD72*$AS$43,AE72*$AT$43)/($AR$43+$AS$43+$AT$43),"")</f>
        <v/>
      </c>
      <c r="AG72" s="104" t="str" cm="1">
        <f t="array" ref="AG72">_xlfn.IFS( AF72="", "NA", AF72&gt;=0.9, "OPTIMAL", AF72&gt;=0.71, "EXCELLENT", AF72&gt;=0.556, "ENHANCED", AF72&lt;=0.55, "AVERAGE", TRUE, "AVERAGE")</f>
        <v>NA</v>
      </c>
      <c r="AH72" s="89"/>
      <c r="AI72" s="89"/>
      <c r="AJ72" s="89"/>
      <c r="AL72" s="21"/>
    </row>
    <row r="73" spans="2:38" x14ac:dyDescent="0.25">
      <c r="B73" s="26"/>
      <c r="C73" s="90" t="s">
        <v>36</v>
      </c>
      <c r="D73" s="135"/>
      <c r="E73" s="136"/>
      <c r="F73" s="136"/>
      <c r="G73" s="136"/>
      <c r="H73" s="136"/>
      <c r="I73" s="136"/>
      <c r="J73" s="137"/>
      <c r="K73" s="94"/>
      <c r="L73" s="95"/>
      <c r="M73" s="95"/>
      <c r="N73" s="95"/>
      <c r="O73" s="95"/>
      <c r="P73" s="95"/>
      <c r="Q73" s="95"/>
      <c r="R73" s="95"/>
      <c r="S73" s="96"/>
      <c r="T73" s="97"/>
      <c r="U73" s="98"/>
      <c r="V73" s="98"/>
      <c r="W73" s="98"/>
      <c r="X73" s="98"/>
      <c r="Y73" s="98"/>
      <c r="Z73" s="98"/>
      <c r="AA73" s="98"/>
      <c r="AB73" s="99"/>
      <c r="AC73" s="100" t="str">
        <f t="shared" ref="AC73:AC75" si="22">IFERROR(SUM(D73:J73)/COUNTIF(D73:J73,"&lt;&gt;"),"")</f>
        <v/>
      </c>
      <c r="AD73" s="101" t="str">
        <f t="shared" ref="AD73:AD75" si="23">IFERROR(SUM(K73:S73)/COUNTIF(K73:S73,"&lt;&gt;"),"")</f>
        <v/>
      </c>
      <c r="AE73" s="102" t="str">
        <f t="shared" ref="AE73:AE75" si="24">IFERROR(SUM(T73:AB73)/COUNTIF(T73:AB73,"&lt;&gt;"),"")</f>
        <v/>
      </c>
      <c r="AF73" s="103" t="str">
        <f t="shared" ref="AF73:AF75" si="25">IFERROR(SUM(AC73*$AR$43,AD73*$AS$43,AE73*$AT$43)/($AR$43+$AS$43+$AT$43),"")</f>
        <v/>
      </c>
      <c r="AG73" s="104" t="str" cm="1">
        <f t="array" ref="AG73">_xlfn.IFS( AF73="", "NA", AF73&gt;=0.9, "OPTIMAL", AF73&gt;=0.71, "EXCELLENT", AF73&gt;=0.556, "ENHANCED", AF73&lt;=0.55, "AVERAGE", TRUE, "AVERAGE")</f>
        <v>NA</v>
      </c>
      <c r="AH73" s="89"/>
      <c r="AI73" s="89"/>
      <c r="AJ73" s="89"/>
      <c r="AL73" s="21"/>
    </row>
    <row r="74" spans="2:38" x14ac:dyDescent="0.25">
      <c r="B74" s="26"/>
      <c r="C74" s="146" t="s">
        <v>30</v>
      </c>
      <c r="D74" s="135"/>
      <c r="E74" s="136"/>
      <c r="F74" s="136"/>
      <c r="G74" s="136"/>
      <c r="H74" s="136"/>
      <c r="I74" s="136"/>
      <c r="J74" s="137"/>
      <c r="K74" s="94"/>
      <c r="L74" s="95"/>
      <c r="M74" s="95"/>
      <c r="N74" s="95"/>
      <c r="O74" s="95"/>
      <c r="P74" s="95"/>
      <c r="Q74" s="95"/>
      <c r="R74" s="95"/>
      <c r="S74" s="96"/>
      <c r="T74" s="97"/>
      <c r="U74" s="98"/>
      <c r="V74" s="98"/>
      <c r="W74" s="98"/>
      <c r="X74" s="98"/>
      <c r="Y74" s="98"/>
      <c r="Z74" s="98"/>
      <c r="AA74" s="98"/>
      <c r="AB74" s="99"/>
      <c r="AC74" s="100" t="str">
        <f t="shared" si="22"/>
        <v/>
      </c>
      <c r="AD74" s="101" t="str">
        <f t="shared" si="23"/>
        <v/>
      </c>
      <c r="AE74" s="102" t="str">
        <f t="shared" si="24"/>
        <v/>
      </c>
      <c r="AF74" s="103" t="str">
        <f t="shared" si="25"/>
        <v/>
      </c>
      <c r="AG74" s="104" t="str" cm="1">
        <f t="array" ref="AG74">_xlfn.IFS( AF74="", "NA", AF74&gt;=0.9, "OPTIMAL", AF74&gt;=0.71, "EXCELLENT", AF74&gt;=0.556, "ENHANCED", AF74&lt;=0.55, "AVERAGE", TRUE, "AVERAGE")</f>
        <v>NA</v>
      </c>
      <c r="AH74" s="89"/>
      <c r="AI74" s="89"/>
      <c r="AJ74" s="89"/>
      <c r="AL74" s="21"/>
    </row>
    <row r="75" spans="2:38" ht="14.4" thickBot="1" x14ac:dyDescent="0.3">
      <c r="B75" s="26"/>
      <c r="C75" s="105" t="s">
        <v>37</v>
      </c>
      <c r="D75" s="135"/>
      <c r="E75" s="136"/>
      <c r="F75" s="136"/>
      <c r="G75" s="136"/>
      <c r="H75" s="136"/>
      <c r="I75" s="136"/>
      <c r="J75" s="137"/>
      <c r="K75" s="94"/>
      <c r="L75" s="95"/>
      <c r="M75" s="95"/>
      <c r="N75" s="95"/>
      <c r="O75" s="95"/>
      <c r="P75" s="95"/>
      <c r="Q75" s="95"/>
      <c r="R75" s="95"/>
      <c r="S75" s="96"/>
      <c r="T75" s="97"/>
      <c r="U75" s="98"/>
      <c r="V75" s="98"/>
      <c r="W75" s="98"/>
      <c r="X75" s="98"/>
      <c r="Y75" s="98"/>
      <c r="Z75" s="98"/>
      <c r="AA75" s="98"/>
      <c r="AB75" s="99"/>
      <c r="AC75" s="115" t="str">
        <f t="shared" si="22"/>
        <v/>
      </c>
      <c r="AD75" s="116" t="str">
        <f t="shared" si="23"/>
        <v/>
      </c>
      <c r="AE75" s="117" t="str">
        <f t="shared" si="24"/>
        <v/>
      </c>
      <c r="AF75" s="103" t="str">
        <f t="shared" si="25"/>
        <v/>
      </c>
      <c r="AG75" s="104" t="str" cm="1">
        <f t="array" ref="AG75">_xlfn.IFS( AF75="", "NA", AF75&gt;=0.9, "OPTIMAL", AF75&gt;=0.71, "EXCELLENT", AF75&gt;=0.556, "ENHANCED", AF75&lt;=0.55, "AVERAGE", TRUE, "AVERAGE")</f>
        <v>NA</v>
      </c>
      <c r="AH75" s="89"/>
      <c r="AI75" s="89"/>
      <c r="AJ75" s="89"/>
      <c r="AL75" s="21"/>
    </row>
    <row r="76" spans="2:38" ht="14.4" thickBot="1" x14ac:dyDescent="0.3">
      <c r="B76" s="26"/>
      <c r="C76" s="256" t="s">
        <v>89</v>
      </c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154" t="str">
        <f>IFERROR(AVERAGE(AC72:AC75),"")</f>
        <v/>
      </c>
      <c r="AD76" s="155" t="str">
        <f>IFERROR(AVERAGE(AD72:AD75),"")</f>
        <v/>
      </c>
      <c r="AE76" s="156" t="str">
        <f>IFERROR(AVERAGE(AE72:AE75),"")</f>
        <v/>
      </c>
      <c r="AF76" s="157" t="str">
        <f>IFERROR(AVERAGE(AF72:AF75), "")</f>
        <v/>
      </c>
      <c r="AG76" s="124" t="str" cm="1">
        <f t="array" ref="AG76">_xlfn.IFS( AF76="", "NA", AF76&gt;=0.9, "OPTIMAL", AF76&gt;=0.71, "EXCELLENT", AF76&gt;=0.556, "ENHANCED", AF76&lt;=0.55, "AVERAGE", TRUE, "AVERAGE")</f>
        <v>NA</v>
      </c>
      <c r="AH76" s="125" t="str">
        <f>AF76</f>
        <v/>
      </c>
      <c r="AI76" s="89"/>
      <c r="AJ76" s="89"/>
      <c r="AL76" s="21"/>
    </row>
    <row r="77" spans="2:38" x14ac:dyDescent="0.25">
      <c r="B77" s="26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1"/>
      <c r="AD77" s="162"/>
      <c r="AE77" s="163"/>
      <c r="AF77" s="164"/>
      <c r="AG77" s="164"/>
      <c r="AH77" s="165"/>
      <c r="AI77" s="89"/>
      <c r="AJ77" s="89"/>
      <c r="AL77" s="21"/>
    </row>
    <row r="78" spans="2:38" ht="14.4" x14ac:dyDescent="0.25">
      <c r="B78" s="166"/>
      <c r="C78" s="167" t="s">
        <v>94</v>
      </c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9"/>
      <c r="AD78" s="170"/>
      <c r="AE78" s="171"/>
      <c r="AF78" s="172"/>
      <c r="AG78" s="172"/>
      <c r="AH78" s="89"/>
      <c r="AI78" s="89"/>
      <c r="AJ78" s="89"/>
      <c r="AL78" s="21"/>
    </row>
    <row r="79" spans="2:38" ht="14.4" thickBot="1" x14ac:dyDescent="0.3"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5"/>
    </row>
  </sheetData>
  <mergeCells count="25">
    <mergeCell ref="C76:AB76"/>
    <mergeCell ref="C37:AB37"/>
    <mergeCell ref="C42:AB42"/>
    <mergeCell ref="C49:AB49"/>
    <mergeCell ref="C56:AB56"/>
    <mergeCell ref="C64:AB64"/>
    <mergeCell ref="C70:AB70"/>
    <mergeCell ref="D26:AB26"/>
    <mergeCell ref="AE26:AH26"/>
    <mergeCell ref="D27:J28"/>
    <mergeCell ref="K27:S28"/>
    <mergeCell ref="T27:AB28"/>
    <mergeCell ref="AC30:AF30"/>
    <mergeCell ref="AD18:AE18"/>
    <mergeCell ref="AD19:AE19"/>
    <mergeCell ref="AD20:AE20"/>
    <mergeCell ref="AD21:AE21"/>
    <mergeCell ref="AD22:AE22"/>
    <mergeCell ref="AD24:AH24"/>
    <mergeCell ref="AD17:AH17"/>
    <mergeCell ref="B1:B5"/>
    <mergeCell ref="C1:C5"/>
    <mergeCell ref="D1:AL5"/>
    <mergeCell ref="AJ7:AK7"/>
    <mergeCell ref="L16:X16"/>
  </mergeCells>
  <conditionalFormatting sqref="AD19:AE22">
    <cfRule type="iconSet" priority="21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G33:AG3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39:AG4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42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44:AG4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4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1:AG5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8:AG6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6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66:AG6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2:AG7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7:AG78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7:AJ37">
    <cfRule type="iconSet" priority="20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42:AJ42">
    <cfRule type="iconSet" priority="17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49:AJ49">
    <cfRule type="iconSet" priority="14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56:AJ56">
    <cfRule type="iconSet" priority="11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64:AJ64">
    <cfRule type="iconSet" priority="8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70:AJ70">
    <cfRule type="iconSet" priority="5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76:AJ76">
    <cfRule type="iconSet" priority="2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K9:AK15">
    <cfRule type="colorScale" priority="1">
      <colorScale>
        <cfvo type="num" val="0.54"/>
        <cfvo type="num" val="0.625"/>
        <cfvo type="num" val="0.81"/>
        <color rgb="FFF8696B"/>
        <color rgb="FFF7C963"/>
        <color rgb="FF57BA34"/>
      </colorScale>
    </cfRule>
  </conditionalFormatting>
  <dataValidations count="1">
    <dataValidation type="list" allowBlank="1" showInputMessage="1" showErrorMessage="1" sqref="D66:AB69 D44:AB48 D33:AB36 D51:AB55 D39:AB41 D58:AB63 D72:AB75" xr:uid="{1B2E9523-1606-462B-91F8-9AD9A297D98C}">
      <formula1>$AR$32:$AR$34</formula1>
    </dataValidation>
  </dataValidations>
  <pageMargins left="0.7" right="0.7" top="0.75" bottom="0.75" header="0.3" footer="0.3"/>
  <pageSetup scale="40" orientation="portrait" horizontalDpi="1200" verticalDpi="1200" r:id="rId1"/>
  <colBreaks count="1" manualBreakCount="1">
    <brk id="3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" id="{A8FC95C0-8FAF-42CE-BA90-C136B675A18B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AH39:AJ41</xm:sqref>
        </x14:conditionalFormatting>
        <x14:conditionalFormatting xmlns:xm="http://schemas.microsoft.com/office/excel/2006/main">
          <x14:cfRule type="iconSet" priority="27" id="{5F9C9C59-892C-4E0F-94B1-CD0D834EEEE1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AH44:AJ48</xm:sqref>
        </x14:conditionalFormatting>
        <x14:conditionalFormatting xmlns:xm="http://schemas.microsoft.com/office/excel/2006/main">
          <x14:cfRule type="iconSet" priority="26" id="{C66AC24E-5572-44E6-9662-66D54691E509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AH51:AJ55</xm:sqref>
        </x14:conditionalFormatting>
        <x14:conditionalFormatting xmlns:xm="http://schemas.microsoft.com/office/excel/2006/main">
          <x14:cfRule type="iconSet" priority="30" id="{2FE9F73B-533D-4218-AE6F-FFE5E59FDDC0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AH58:AJ63</xm:sqref>
        </x14:conditionalFormatting>
        <x14:conditionalFormatting xmlns:xm="http://schemas.microsoft.com/office/excel/2006/main">
          <x14:cfRule type="iconSet" priority="25" id="{08DAAF96-0F29-4792-8E65-F9BB66E457C3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AH66:AJ69</xm:sqref>
        </x14:conditionalFormatting>
        <x14:conditionalFormatting xmlns:xm="http://schemas.microsoft.com/office/excel/2006/main">
          <x14:cfRule type="iconSet" priority="24" id="{FC89277A-65AD-48C2-9371-055BD9223324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AH72:AJ75</xm:sqref>
        </x14:conditionalFormatting>
        <x14:conditionalFormatting xmlns:xm="http://schemas.microsoft.com/office/excel/2006/main">
          <x14:cfRule type="iconSet" priority="23" id="{54EB8FC8-F78A-4CC3-9413-74350573741B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AH77:AJ78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F33AF-AF33-40AA-BE5B-7A9D315B3D25}">
  <dimension ref="B1:AV79"/>
  <sheetViews>
    <sheetView showGridLines="0" topLeftCell="A29" zoomScale="50" zoomScaleNormal="50" workbookViewId="0">
      <selection activeCell="AO29" sqref="AO29"/>
    </sheetView>
  </sheetViews>
  <sheetFormatPr defaultRowHeight="13.8" x14ac:dyDescent="0.25"/>
  <cols>
    <col min="1" max="1" width="6.8984375" style="12" customWidth="1"/>
    <col min="2" max="2" width="14.69921875" style="12" customWidth="1"/>
    <col min="3" max="3" width="28.8984375" style="12" customWidth="1"/>
    <col min="4" max="10" width="2.69921875" style="12" customWidth="1"/>
    <col min="11" max="11" width="2.8984375" style="12" customWidth="1"/>
    <col min="12" max="28" width="2.69921875" style="12" customWidth="1"/>
    <col min="29" max="31" width="15.69921875" style="12" customWidth="1"/>
    <col min="32" max="32" width="14.5" style="12" bestFit="1" customWidth="1"/>
    <col min="33" max="33" width="18.09765625" style="12" bestFit="1" customWidth="1"/>
    <col min="34" max="34" width="10.8984375" style="12" customWidth="1"/>
    <col min="35" max="35" width="2.8984375" style="12" customWidth="1"/>
    <col min="36" max="36" width="17.296875" style="12" bestFit="1" customWidth="1"/>
    <col min="37" max="37" width="12.69921875" style="12" customWidth="1"/>
    <col min="38" max="38" width="2.796875" style="12" customWidth="1"/>
    <col min="39" max="42" width="8.796875" style="12"/>
    <col min="43" max="43" width="8.796875" style="12" customWidth="1"/>
    <col min="44" max="47" width="15.69921875" style="12" customWidth="1"/>
    <col min="48" max="16384" width="8.796875" style="12"/>
  </cols>
  <sheetData>
    <row r="1" spans="2:41" ht="27" x14ac:dyDescent="0.25">
      <c r="B1" s="209" t="e" vm="1">
        <v>#VALUE!</v>
      </c>
      <c r="C1" s="212" t="e" vm="2">
        <v>#VALUE!</v>
      </c>
      <c r="D1" s="215" t="s">
        <v>117</v>
      </c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6"/>
      <c r="AM1" s="11"/>
      <c r="AN1" s="11"/>
      <c r="AO1" s="11"/>
    </row>
    <row r="2" spans="2:41" ht="27" x14ac:dyDescent="0.25">
      <c r="B2" s="210"/>
      <c r="C2" s="213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8"/>
      <c r="AM2" s="11"/>
      <c r="AN2" s="11"/>
      <c r="AO2" s="11"/>
    </row>
    <row r="3" spans="2:41" ht="27" x14ac:dyDescent="0.25">
      <c r="B3" s="210"/>
      <c r="C3" s="213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11"/>
      <c r="AN3" s="11"/>
      <c r="AO3" s="11"/>
    </row>
    <row r="4" spans="2:41" ht="27" x14ac:dyDescent="0.25">
      <c r="B4" s="210"/>
      <c r="C4" s="213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8"/>
      <c r="AM4" s="11"/>
      <c r="AN4" s="11"/>
      <c r="AO4" s="11"/>
    </row>
    <row r="5" spans="2:41" ht="27.6" thickBot="1" x14ac:dyDescent="0.3">
      <c r="B5" s="211"/>
      <c r="C5" s="214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20"/>
      <c r="AM5" s="11"/>
      <c r="AN5" s="11"/>
      <c r="AO5" s="11"/>
    </row>
    <row r="6" spans="2:41" ht="27.6" thickBot="1" x14ac:dyDescent="0.3">
      <c r="B6" s="15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8"/>
    </row>
    <row r="7" spans="2:41" ht="27.6" thickBot="1" x14ac:dyDescent="0.3">
      <c r="B7" s="19"/>
      <c r="C7" s="2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221" t="s">
        <v>116</v>
      </c>
      <c r="AK7" s="222"/>
      <c r="AL7" s="21"/>
    </row>
    <row r="8" spans="2:41" ht="6" customHeight="1" thickBot="1" x14ac:dyDescent="0.3">
      <c r="B8" s="19"/>
      <c r="C8" s="2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L8" s="21"/>
    </row>
    <row r="9" spans="2:41" ht="25.05" customHeight="1" x14ac:dyDescent="0.25">
      <c r="B9" s="19"/>
      <c r="C9" s="2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22" t="s">
        <v>109</v>
      </c>
      <c r="AK9" s="23">
        <f>AF37</f>
        <v>0.72485714285714287</v>
      </c>
      <c r="AL9" s="21"/>
    </row>
    <row r="10" spans="2:41" ht="25.05" customHeight="1" x14ac:dyDescent="0.25">
      <c r="B10" s="19"/>
      <c r="C10" s="2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24" t="s">
        <v>110</v>
      </c>
      <c r="AK10" s="25">
        <f>AF42</f>
        <v>0.5876190476190476</v>
      </c>
      <c r="AL10" s="21"/>
    </row>
    <row r="11" spans="2:41" ht="25.05" customHeight="1" x14ac:dyDescent="0.25">
      <c r="B11" s="19"/>
      <c r="C11" s="2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24" t="s">
        <v>111</v>
      </c>
      <c r="AK11" s="25">
        <f>AF49</f>
        <v>0.93742857142857139</v>
      </c>
      <c r="AL11" s="21"/>
    </row>
    <row r="12" spans="2:41" ht="25.05" customHeight="1" x14ac:dyDescent="0.25">
      <c r="B12" s="19"/>
      <c r="C12" s="2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24" t="s">
        <v>112</v>
      </c>
      <c r="AK12" s="25">
        <f>AF56</f>
        <v>0.38734920634920633</v>
      </c>
      <c r="AL12" s="21"/>
    </row>
    <row r="13" spans="2:41" ht="25.05" customHeight="1" x14ac:dyDescent="0.25">
      <c r="B13" s="19"/>
      <c r="C13" s="2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24" t="s">
        <v>113</v>
      </c>
      <c r="AK13" s="25">
        <f>AF64</f>
        <v>0.5002698412698412</v>
      </c>
      <c r="AL13" s="21"/>
    </row>
    <row r="14" spans="2:41" ht="25.05" customHeight="1" x14ac:dyDescent="0.25">
      <c r="B14" s="26"/>
      <c r="AJ14" s="24" t="s">
        <v>114</v>
      </c>
      <c r="AK14" s="25">
        <f>AF70</f>
        <v>0.72485714285714287</v>
      </c>
      <c r="AL14" s="21"/>
    </row>
    <row r="15" spans="2:41" ht="25.05" customHeight="1" thickBot="1" x14ac:dyDescent="0.3">
      <c r="B15" s="26"/>
      <c r="AJ15" s="27" t="s">
        <v>115</v>
      </c>
      <c r="AK15" s="28">
        <f>AF76</f>
        <v>0.93742857142857139</v>
      </c>
      <c r="AL15" s="21"/>
    </row>
    <row r="16" spans="2:41" x14ac:dyDescent="0.25">
      <c r="B16" s="26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AL16" s="21"/>
    </row>
    <row r="17" spans="2:48" ht="13.8" customHeight="1" x14ac:dyDescent="0.25">
      <c r="B17" s="26"/>
      <c r="C17" s="29"/>
      <c r="D17" s="29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AD17" s="206" t="s">
        <v>105</v>
      </c>
      <c r="AE17" s="207"/>
      <c r="AF17" s="207"/>
      <c r="AG17" s="207"/>
      <c r="AH17" s="208"/>
      <c r="AI17" s="31"/>
      <c r="AJ17" s="31"/>
      <c r="AL17" s="21"/>
    </row>
    <row r="18" spans="2:48" x14ac:dyDescent="0.25">
      <c r="B18" s="26"/>
      <c r="C18" s="32"/>
      <c r="D18" s="32"/>
      <c r="E18" s="32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29"/>
      <c r="Q18" s="29"/>
      <c r="R18" s="29"/>
      <c r="S18" s="29"/>
      <c r="T18" s="29"/>
      <c r="U18" s="29"/>
      <c r="V18" s="29"/>
      <c r="W18" s="29"/>
      <c r="AD18" s="227" t="s">
        <v>43</v>
      </c>
      <c r="AE18" s="228"/>
      <c r="AF18" s="33" t="s">
        <v>41</v>
      </c>
      <c r="AG18" s="33" t="s">
        <v>44</v>
      </c>
      <c r="AH18" s="33" t="s">
        <v>102</v>
      </c>
      <c r="AI18" s="34"/>
      <c r="AJ18" s="34"/>
      <c r="AL18" s="21"/>
    </row>
    <row r="19" spans="2:48" ht="15" customHeight="1" x14ac:dyDescent="0.25">
      <c r="B19" s="26"/>
      <c r="F19" s="32"/>
      <c r="G19" s="32"/>
      <c r="H19" s="32"/>
      <c r="I19" s="32"/>
      <c r="J19" s="32"/>
      <c r="K19" s="32"/>
      <c r="L19" s="32"/>
      <c r="M19" s="32"/>
      <c r="N19" s="32"/>
      <c r="O19" s="32"/>
      <c r="AD19" s="229">
        <f>AH19</f>
        <v>0.55000000000000004</v>
      </c>
      <c r="AE19" s="230"/>
      <c r="AF19" s="35" t="s">
        <v>99</v>
      </c>
      <c r="AG19" s="35" t="s">
        <v>107</v>
      </c>
      <c r="AH19" s="36">
        <v>0.55000000000000004</v>
      </c>
      <c r="AI19" s="37"/>
      <c r="AJ19" s="37"/>
      <c r="AL19" s="21"/>
    </row>
    <row r="20" spans="2:48" ht="15" customHeight="1" x14ac:dyDescent="0.25">
      <c r="B20" s="26"/>
      <c r="D20" s="32"/>
      <c r="E20" s="32"/>
      <c r="AD20" s="229">
        <f>AH20</f>
        <v>0.56000000000000005</v>
      </c>
      <c r="AE20" s="230"/>
      <c r="AF20" s="35" t="s">
        <v>100</v>
      </c>
      <c r="AG20" s="35" t="s">
        <v>40</v>
      </c>
      <c r="AH20" s="36">
        <v>0.56000000000000005</v>
      </c>
      <c r="AI20" s="37"/>
      <c r="AJ20" s="37"/>
      <c r="AL20" s="21"/>
    </row>
    <row r="21" spans="2:48" ht="15" customHeight="1" x14ac:dyDescent="0.25">
      <c r="B21" s="26"/>
      <c r="AD21" s="229">
        <f>AH21</f>
        <v>0.71</v>
      </c>
      <c r="AE21" s="230"/>
      <c r="AF21" s="35" t="s">
        <v>101</v>
      </c>
      <c r="AG21" s="35" t="s">
        <v>40</v>
      </c>
      <c r="AH21" s="36">
        <v>0.71</v>
      </c>
      <c r="AI21" s="37"/>
      <c r="AJ21" s="37"/>
      <c r="AL21" s="21"/>
    </row>
    <row r="22" spans="2:48" ht="15" customHeight="1" x14ac:dyDescent="0.25">
      <c r="B22" s="26"/>
      <c r="AD22" s="231">
        <f>AH22</f>
        <v>0.9</v>
      </c>
      <c r="AE22" s="231"/>
      <c r="AF22" s="35" t="s">
        <v>38</v>
      </c>
      <c r="AG22" s="35" t="s">
        <v>40</v>
      </c>
      <c r="AH22" s="36">
        <v>0.9</v>
      </c>
      <c r="AI22" s="37"/>
      <c r="AJ22" s="37"/>
      <c r="AL22" s="21"/>
    </row>
    <row r="23" spans="2:48" x14ac:dyDescent="0.25">
      <c r="B23" s="26"/>
      <c r="AH23" s="38"/>
      <c r="AI23" s="38"/>
      <c r="AJ23" s="38"/>
      <c r="AL23" s="21"/>
    </row>
    <row r="24" spans="2:48" x14ac:dyDescent="0.25">
      <c r="B24" s="26"/>
      <c r="AD24" s="206" t="s">
        <v>103</v>
      </c>
      <c r="AE24" s="207"/>
      <c r="AF24" s="207"/>
      <c r="AG24" s="207"/>
      <c r="AH24" s="208"/>
      <c r="AL24" s="21"/>
    </row>
    <row r="25" spans="2:48" ht="14.4" thickBot="1" x14ac:dyDescent="0.3">
      <c r="B25" s="26"/>
      <c r="AD25" s="39" t="s">
        <v>23</v>
      </c>
      <c r="AE25" s="40" t="s">
        <v>45</v>
      </c>
      <c r="AF25" s="41"/>
      <c r="AG25" s="41"/>
      <c r="AH25" s="42"/>
      <c r="AL25" s="21"/>
    </row>
    <row r="26" spans="2:48" ht="14.4" thickBot="1" x14ac:dyDescent="0.3">
      <c r="B26" s="26"/>
      <c r="D26" s="232" t="s">
        <v>0</v>
      </c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4"/>
      <c r="AD26" s="39" t="s">
        <v>21</v>
      </c>
      <c r="AE26" s="235" t="s">
        <v>46</v>
      </c>
      <c r="AF26" s="236"/>
      <c r="AG26" s="236"/>
      <c r="AH26" s="237"/>
      <c r="AI26" s="31"/>
      <c r="AJ26" s="31"/>
      <c r="AL26" s="21"/>
    </row>
    <row r="27" spans="2:48" ht="13.8" customHeight="1" x14ac:dyDescent="0.25">
      <c r="B27" s="26"/>
      <c r="D27" s="238" t="s">
        <v>69</v>
      </c>
      <c r="E27" s="239"/>
      <c r="F27" s="239"/>
      <c r="G27" s="239"/>
      <c r="H27" s="239"/>
      <c r="I27" s="239"/>
      <c r="J27" s="240"/>
      <c r="K27" s="244" t="s">
        <v>70</v>
      </c>
      <c r="L27" s="245"/>
      <c r="M27" s="245"/>
      <c r="N27" s="245"/>
      <c r="O27" s="245"/>
      <c r="P27" s="245"/>
      <c r="Q27" s="245"/>
      <c r="R27" s="245"/>
      <c r="S27" s="246"/>
      <c r="T27" s="250" t="s">
        <v>1</v>
      </c>
      <c r="U27" s="251"/>
      <c r="V27" s="251"/>
      <c r="W27" s="251"/>
      <c r="X27" s="251"/>
      <c r="Y27" s="251"/>
      <c r="Z27" s="251"/>
      <c r="AA27" s="251"/>
      <c r="AB27" s="252"/>
      <c r="AI27" s="43"/>
      <c r="AJ27" s="43"/>
      <c r="AL27" s="21"/>
    </row>
    <row r="28" spans="2:48" ht="14.4" thickBot="1" x14ac:dyDescent="0.3">
      <c r="B28" s="26"/>
      <c r="D28" s="241"/>
      <c r="E28" s="242"/>
      <c r="F28" s="242"/>
      <c r="G28" s="242"/>
      <c r="H28" s="242"/>
      <c r="I28" s="242"/>
      <c r="J28" s="243"/>
      <c r="K28" s="247"/>
      <c r="L28" s="248"/>
      <c r="M28" s="248"/>
      <c r="N28" s="248"/>
      <c r="O28" s="248"/>
      <c r="P28" s="248"/>
      <c r="Q28" s="248"/>
      <c r="R28" s="248"/>
      <c r="S28" s="249"/>
      <c r="T28" s="253"/>
      <c r="U28" s="254"/>
      <c r="V28" s="254"/>
      <c r="W28" s="254"/>
      <c r="X28" s="254"/>
      <c r="Y28" s="254"/>
      <c r="Z28" s="254"/>
      <c r="AA28" s="254"/>
      <c r="AB28" s="255"/>
      <c r="AD28" s="44"/>
      <c r="AI28" s="43"/>
      <c r="AJ28" s="43"/>
      <c r="AL28" s="21"/>
    </row>
    <row r="29" spans="2:48" ht="186.6" thickBot="1" x14ac:dyDescent="0.3">
      <c r="B29" s="26"/>
      <c r="C29" s="45" t="s">
        <v>68</v>
      </c>
      <c r="D29" s="46" t="s">
        <v>2</v>
      </c>
      <c r="E29" s="47" t="s">
        <v>3</v>
      </c>
      <c r="F29" s="47" t="s">
        <v>4</v>
      </c>
      <c r="G29" s="47" t="s">
        <v>5</v>
      </c>
      <c r="H29" s="47" t="s">
        <v>6</v>
      </c>
      <c r="I29" s="47" t="s">
        <v>71</v>
      </c>
      <c r="J29" s="176" t="s">
        <v>121</v>
      </c>
      <c r="K29" s="48" t="s">
        <v>7</v>
      </c>
      <c r="L29" s="49" t="s">
        <v>8</v>
      </c>
      <c r="M29" s="49" t="s">
        <v>72</v>
      </c>
      <c r="N29" s="49" t="s">
        <v>9</v>
      </c>
      <c r="O29" s="49" t="s">
        <v>10</v>
      </c>
      <c r="P29" s="49" t="s">
        <v>11</v>
      </c>
      <c r="Q29" s="49" t="s">
        <v>39</v>
      </c>
      <c r="R29" s="49" t="s">
        <v>73</v>
      </c>
      <c r="S29" s="50" t="s">
        <v>74</v>
      </c>
      <c r="T29" s="51" t="s">
        <v>12</v>
      </c>
      <c r="U29" s="52" t="s">
        <v>75</v>
      </c>
      <c r="V29" s="52" t="s">
        <v>13</v>
      </c>
      <c r="W29" s="52" t="s">
        <v>14</v>
      </c>
      <c r="X29" s="52" t="s">
        <v>15</v>
      </c>
      <c r="Y29" s="52" t="s">
        <v>16</v>
      </c>
      <c r="Z29" s="52" t="s">
        <v>17</v>
      </c>
      <c r="AA29" s="52" t="s">
        <v>18</v>
      </c>
      <c r="AB29" s="53" t="s">
        <v>19</v>
      </c>
      <c r="AL29" s="21"/>
    </row>
    <row r="30" spans="2:48" ht="26.4" customHeight="1" thickBot="1" x14ac:dyDescent="0.3">
      <c r="B30" s="26"/>
      <c r="C30" s="54"/>
      <c r="D30" s="55"/>
      <c r="E30" s="55"/>
      <c r="F30" s="55"/>
      <c r="G30" s="55"/>
      <c r="H30" s="55"/>
      <c r="I30" s="55"/>
      <c r="J30" s="55"/>
      <c r="K30" s="56"/>
      <c r="L30" s="56"/>
      <c r="M30" s="56"/>
      <c r="N30" s="56"/>
      <c r="O30" s="56"/>
      <c r="P30" s="56"/>
      <c r="Q30" s="57"/>
      <c r="R30" s="57"/>
      <c r="S30" s="57"/>
      <c r="T30" s="57"/>
      <c r="U30" s="57"/>
      <c r="V30" s="58"/>
      <c r="W30" s="59"/>
      <c r="X30" s="59"/>
      <c r="Y30" s="59"/>
      <c r="Z30" s="59"/>
      <c r="AA30" s="59"/>
      <c r="AB30" s="59"/>
      <c r="AC30" s="224" t="s">
        <v>104</v>
      </c>
      <c r="AD30" s="225"/>
      <c r="AE30" s="225"/>
      <c r="AF30" s="226"/>
      <c r="AL30" s="21"/>
    </row>
    <row r="31" spans="2:48" ht="42" thickBot="1" x14ac:dyDescent="0.35">
      <c r="B31" s="26"/>
      <c r="C31" s="60"/>
      <c r="D31" s="61"/>
      <c r="E31" s="61"/>
      <c r="F31" s="61"/>
      <c r="G31" s="61"/>
      <c r="H31" s="61"/>
      <c r="I31" s="61"/>
      <c r="J31" s="61"/>
      <c r="K31" s="62"/>
      <c r="L31" s="62"/>
      <c r="M31" s="62"/>
      <c r="N31" s="62"/>
      <c r="O31" s="62"/>
      <c r="P31" s="62"/>
      <c r="Q31" s="63"/>
      <c r="R31" s="63"/>
      <c r="S31" s="63"/>
      <c r="T31" s="63"/>
      <c r="U31" s="63"/>
      <c r="V31" s="64"/>
      <c r="W31" s="65"/>
      <c r="X31" s="65"/>
      <c r="Y31" s="65"/>
      <c r="Z31" s="65"/>
      <c r="AA31" s="65"/>
      <c r="AB31" s="65"/>
      <c r="AC31" s="66" t="s">
        <v>69</v>
      </c>
      <c r="AD31" s="67" t="s">
        <v>70</v>
      </c>
      <c r="AE31" s="68" t="s">
        <v>1</v>
      </c>
      <c r="AF31" s="69" t="s">
        <v>80</v>
      </c>
      <c r="AG31" s="70" t="s">
        <v>108</v>
      </c>
      <c r="AL31" s="21"/>
    </row>
    <row r="32" spans="2:48" ht="14.4" thickBot="1" x14ac:dyDescent="0.3">
      <c r="B32" s="26"/>
      <c r="C32" s="71" t="s">
        <v>20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3"/>
      <c r="AL32" s="21"/>
      <c r="AQ32" s="177"/>
      <c r="AR32" s="177"/>
      <c r="AS32" s="177"/>
      <c r="AT32" s="177"/>
      <c r="AU32" s="177"/>
      <c r="AV32" s="177"/>
    </row>
    <row r="33" spans="2:48" x14ac:dyDescent="0.25">
      <c r="B33" s="26"/>
      <c r="C33" s="74" t="s">
        <v>22</v>
      </c>
      <c r="D33" s="75">
        <v>1</v>
      </c>
      <c r="E33" s="76">
        <v>0</v>
      </c>
      <c r="F33" s="76">
        <v>1</v>
      </c>
      <c r="G33" s="76">
        <v>0</v>
      </c>
      <c r="H33" s="76">
        <v>1</v>
      </c>
      <c r="I33" s="76">
        <v>1</v>
      </c>
      <c r="J33" s="77">
        <v>1</v>
      </c>
      <c r="K33" s="78">
        <v>1</v>
      </c>
      <c r="L33" s="79">
        <v>1</v>
      </c>
      <c r="M33" s="79">
        <v>1</v>
      </c>
      <c r="N33" s="79">
        <v>0</v>
      </c>
      <c r="O33" s="79">
        <v>1</v>
      </c>
      <c r="P33" s="79">
        <v>1</v>
      </c>
      <c r="Q33" s="79">
        <v>1</v>
      </c>
      <c r="R33" s="79">
        <v>1</v>
      </c>
      <c r="S33" s="80">
        <v>0</v>
      </c>
      <c r="T33" s="81">
        <v>1</v>
      </c>
      <c r="U33" s="82">
        <v>1</v>
      </c>
      <c r="V33" s="82">
        <v>0</v>
      </c>
      <c r="W33" s="82">
        <v>1</v>
      </c>
      <c r="X33" s="82">
        <v>0</v>
      </c>
      <c r="Y33" s="82">
        <v>1</v>
      </c>
      <c r="Z33" s="82">
        <v>0</v>
      </c>
      <c r="AA33" s="82">
        <v>1</v>
      </c>
      <c r="AB33" s="83">
        <v>0</v>
      </c>
      <c r="AC33" s="84">
        <f>IFERROR(SUM(D33:J33)/COUNTIF(D33:J33,"&lt;&gt;"),"")</f>
        <v>0.7142857142857143</v>
      </c>
      <c r="AD33" s="85">
        <f>IFERROR(SUM(K33:S33)/COUNTIF(K33:S33,"&lt;&gt;"),"")</f>
        <v>0.77777777777777779</v>
      </c>
      <c r="AE33" s="86">
        <f>IFERROR(SUM(T33:AB33)/COUNTIF(T33:AB33,"&lt;&gt;"),"")</f>
        <v>0.55555555555555558</v>
      </c>
      <c r="AF33" s="87">
        <f>IFERROR(SUM(AC33*$AR$43,AD33*$AS$43,AE33*$AT$43)/($AR$43+$AS$43+$AT$43),"")</f>
        <v>0.72485714285714287</v>
      </c>
      <c r="AG33" s="88" t="str" cm="1">
        <f t="array" ref="AG33">_xlfn.IFS( AF33="", "NA", AF33&gt;=0.9, "OPTIMAL", AF33&gt;=0.71, "EXCELLENT", AF33&gt;=0.556, "ENHANCED", AF33&lt;=0.55, "AVERAGE", TRUE, "AVERAGE")</f>
        <v>EXCELLENT</v>
      </c>
      <c r="AH33" s="89"/>
      <c r="AI33" s="89"/>
      <c r="AJ33" s="89"/>
      <c r="AL33" s="21"/>
      <c r="AQ33" s="177"/>
      <c r="AR33" s="177">
        <v>0</v>
      </c>
      <c r="AS33" s="177"/>
      <c r="AT33" s="177"/>
      <c r="AU33" s="177"/>
      <c r="AV33" s="177"/>
    </row>
    <row r="34" spans="2:48" x14ac:dyDescent="0.25">
      <c r="B34" s="26"/>
      <c r="C34" s="90" t="s">
        <v>24</v>
      </c>
      <c r="D34" s="91"/>
      <c r="E34" s="92"/>
      <c r="F34" s="92"/>
      <c r="G34" s="92"/>
      <c r="H34" s="92"/>
      <c r="I34" s="92"/>
      <c r="J34" s="93"/>
      <c r="K34" s="94"/>
      <c r="L34" s="95"/>
      <c r="M34" s="95"/>
      <c r="N34" s="95"/>
      <c r="O34" s="95"/>
      <c r="P34" s="95"/>
      <c r="Q34" s="95"/>
      <c r="R34" s="95"/>
      <c r="S34" s="96"/>
      <c r="T34" s="97"/>
      <c r="U34" s="98"/>
      <c r="V34" s="98"/>
      <c r="W34" s="98"/>
      <c r="X34" s="98"/>
      <c r="Y34" s="98"/>
      <c r="Z34" s="98"/>
      <c r="AA34" s="98"/>
      <c r="AB34" s="99"/>
      <c r="AC34" s="100" t="str">
        <f t="shared" ref="AC34:AC36" si="0">IFERROR(SUM(D34:J34)/COUNTIF(D34:J34,"&lt;&gt;"),"")</f>
        <v/>
      </c>
      <c r="AD34" s="101" t="str">
        <f t="shared" ref="AD34:AD36" si="1">IFERROR(SUM(K34:S34)/COUNTIF(K34:S34,"&lt;&gt;"),"")</f>
        <v/>
      </c>
      <c r="AE34" s="102" t="str">
        <f t="shared" ref="AE34:AE36" si="2">IFERROR(SUM(T34:AB34)/COUNTIF(T34:AB34,"&lt;&gt;"),"")</f>
        <v/>
      </c>
      <c r="AF34" s="103" t="str">
        <f>IFERROR(SUM(AC34*$AR$43,AD34*$AS$43,AE34*$AT$43)/($AR$43+$AS$43+$AT$43),"")</f>
        <v/>
      </c>
      <c r="AG34" s="104" t="str" cm="1">
        <f t="array" ref="AG34">_xlfn.IFS( AF34="", "NA", AF34&gt;=0.9, "OPTIMAL", AF34&gt;=0.71, "EXCELLENT", AF34&gt;=0.556, "ENHANCED", AF34&lt;=0.55, "AVERAGE", TRUE, "AVERAGE")</f>
        <v>NA</v>
      </c>
      <c r="AH34" s="89"/>
      <c r="AI34" s="89"/>
      <c r="AJ34" s="89"/>
      <c r="AL34" s="21"/>
      <c r="AQ34" s="177"/>
      <c r="AR34" s="177">
        <v>1</v>
      </c>
      <c r="AS34" s="177"/>
      <c r="AT34" s="177"/>
      <c r="AU34" s="177"/>
      <c r="AV34" s="177"/>
    </row>
    <row r="35" spans="2:48" x14ac:dyDescent="0.25">
      <c r="B35" s="26"/>
      <c r="C35" s="90" t="s">
        <v>25</v>
      </c>
      <c r="D35" s="91"/>
      <c r="E35" s="92"/>
      <c r="F35" s="92"/>
      <c r="G35" s="92"/>
      <c r="H35" s="92"/>
      <c r="I35" s="92"/>
      <c r="J35" s="93"/>
      <c r="K35" s="94"/>
      <c r="L35" s="95"/>
      <c r="M35" s="95"/>
      <c r="N35" s="95"/>
      <c r="O35" s="95"/>
      <c r="P35" s="95"/>
      <c r="Q35" s="95"/>
      <c r="R35" s="95"/>
      <c r="S35" s="96"/>
      <c r="T35" s="97"/>
      <c r="U35" s="98"/>
      <c r="V35" s="98"/>
      <c r="W35" s="98"/>
      <c r="X35" s="98"/>
      <c r="Y35" s="98"/>
      <c r="Z35" s="98"/>
      <c r="AA35" s="98"/>
      <c r="AB35" s="99"/>
      <c r="AC35" s="100" t="str">
        <f t="shared" si="0"/>
        <v/>
      </c>
      <c r="AD35" s="101" t="str">
        <f t="shared" si="1"/>
        <v/>
      </c>
      <c r="AE35" s="102" t="str">
        <f t="shared" si="2"/>
        <v/>
      </c>
      <c r="AF35" s="103" t="str">
        <f>IFERROR(SUM(AC35*$AR$43,AD35*$AS$43,AE35*$AT$43)/($AR$43+$AS$43+$AT$43),"")</f>
        <v/>
      </c>
      <c r="AG35" s="104" t="str" cm="1">
        <f t="array" ref="AG35">_xlfn.IFS( AF35="", "NA", AF35&gt;=0.9, "OPTIMAL", AF35&gt;=0.71, "EXCELLENT", AF35&gt;=0.556, "ENHANCED", AF35&lt;=0.55, "AVERAGE", TRUE, "AVERAGE")</f>
        <v>NA</v>
      </c>
      <c r="AH35" s="89"/>
      <c r="AI35" s="89"/>
      <c r="AJ35" s="89"/>
      <c r="AL35" s="21"/>
      <c r="AQ35" s="177"/>
      <c r="AR35" s="178" t="s">
        <v>118</v>
      </c>
      <c r="AS35" s="178" t="s">
        <v>119</v>
      </c>
      <c r="AT35" s="178" t="s">
        <v>120</v>
      </c>
      <c r="AU35" s="177"/>
      <c r="AV35" s="177"/>
    </row>
    <row r="36" spans="2:48" ht="14.4" thickBot="1" x14ac:dyDescent="0.3">
      <c r="B36" s="26"/>
      <c r="C36" s="105" t="s">
        <v>26</v>
      </c>
      <c r="D36" s="106"/>
      <c r="E36" s="107"/>
      <c r="F36" s="107"/>
      <c r="G36" s="107"/>
      <c r="H36" s="107"/>
      <c r="I36" s="107"/>
      <c r="J36" s="108"/>
      <c r="K36" s="109"/>
      <c r="L36" s="110"/>
      <c r="M36" s="110"/>
      <c r="N36" s="110"/>
      <c r="O36" s="110"/>
      <c r="P36" s="110"/>
      <c r="Q36" s="110"/>
      <c r="R36" s="110"/>
      <c r="S36" s="111"/>
      <c r="T36" s="112"/>
      <c r="U36" s="113"/>
      <c r="V36" s="113"/>
      <c r="W36" s="113"/>
      <c r="X36" s="113"/>
      <c r="Y36" s="113"/>
      <c r="Z36" s="113"/>
      <c r="AA36" s="113"/>
      <c r="AB36" s="114"/>
      <c r="AC36" s="115" t="str">
        <f t="shared" si="0"/>
        <v/>
      </c>
      <c r="AD36" s="116" t="str">
        <f t="shared" si="1"/>
        <v/>
      </c>
      <c r="AE36" s="117" t="str">
        <f t="shared" si="2"/>
        <v/>
      </c>
      <c r="AF36" s="118" t="str">
        <f>IFERROR(SUM(AC36*$AR$43,AD36*$AS$43,AE36*$AT$43)/($AR$43+$AS$43+$AT$43),"")</f>
        <v/>
      </c>
      <c r="AG36" s="119" t="str" cm="1">
        <f t="array" ref="AG36">_xlfn.IFS( AF36="", "NA", AF36&gt;=0.9, "OPTIMAL", AF36&gt;=0.71, "EXCELLENT", AF36&gt;=0.556, "ENHANCED", AF36&lt;=0.55, "AVERAGE", TRUE, "AVERAGE")</f>
        <v>NA</v>
      </c>
      <c r="AH36" s="89"/>
      <c r="AI36" s="89"/>
      <c r="AJ36" s="89"/>
      <c r="AL36" s="21"/>
      <c r="AQ36" s="177"/>
      <c r="AR36" s="179">
        <f>AC37*$AR$43</f>
        <v>0.31285714285714289</v>
      </c>
      <c r="AS36" s="180">
        <f>AD37*$AS$43</f>
        <v>0.34922222222222221</v>
      </c>
      <c r="AT36" s="181">
        <f>$AE$37*$AT$43</f>
        <v>6.277777777777778E-2</v>
      </c>
      <c r="AU36" s="177"/>
      <c r="AV36" s="177"/>
    </row>
    <row r="37" spans="2:48" s="14" customFormat="1" ht="19.95" customHeight="1" thickBot="1" x14ac:dyDescent="0.3">
      <c r="B37" s="13"/>
      <c r="C37" s="256" t="s">
        <v>84</v>
      </c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120">
        <f>IFERROR(AVERAGE(AC33:AC36),"")</f>
        <v>0.7142857142857143</v>
      </c>
      <c r="AD37" s="121">
        <f t="shared" ref="AD37:AE37" si="3">IFERROR(AVERAGE(AD33:AD36),"")</f>
        <v>0.77777777777777779</v>
      </c>
      <c r="AE37" s="122">
        <f t="shared" si="3"/>
        <v>0.55555555555555558</v>
      </c>
      <c r="AF37" s="123">
        <f>IFERROR(AVERAGE(AF33:AF36), "")</f>
        <v>0.72485714285714287</v>
      </c>
      <c r="AG37" s="124" t="str" cm="1">
        <f t="array" ref="AG37">_xlfn.IFS( AF37="", "NA", AF37&gt;=0.9, "OPTIMAL", AF37&gt;=0.71, "EXCELLENT", AF37&gt;=0.556, "ENHANCED", AF37&lt;=0.55, "AVERAGE", TRUE, "AVERAGE")</f>
        <v>EXCELLENT</v>
      </c>
      <c r="AH37" s="125">
        <f>AF37</f>
        <v>0.72485714285714287</v>
      </c>
      <c r="AI37" s="89"/>
      <c r="AJ37" s="89"/>
      <c r="AL37" s="126"/>
      <c r="AQ37" s="182"/>
      <c r="AR37" s="179">
        <f>AC42*$AR$43</f>
        <v>0.25028571428571428</v>
      </c>
      <c r="AS37" s="180">
        <f>AD42*$AS$43</f>
        <v>0.24944444444444447</v>
      </c>
      <c r="AT37" s="181">
        <f>$AE$42*$AT$43</f>
        <v>8.7888888888888891E-2</v>
      </c>
      <c r="AU37" s="182"/>
      <c r="AV37" s="182"/>
    </row>
    <row r="38" spans="2:48" ht="14.4" thickBot="1" x14ac:dyDescent="0.3">
      <c r="B38" s="26"/>
      <c r="C38" s="127" t="s">
        <v>49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9"/>
      <c r="AL38" s="21"/>
      <c r="AQ38" s="177"/>
      <c r="AR38" s="179">
        <f>AC49*$AR$43</f>
        <v>0.37542857142857139</v>
      </c>
      <c r="AS38" s="180">
        <f>AD49*$AS$43</f>
        <v>0.44900000000000001</v>
      </c>
      <c r="AT38" s="181">
        <f>$AE$49*$AT$43</f>
        <v>0.113</v>
      </c>
      <c r="AU38" s="177"/>
      <c r="AV38" s="177"/>
    </row>
    <row r="39" spans="2:48" x14ac:dyDescent="0.25">
      <c r="B39" s="26"/>
      <c r="C39" s="130" t="s">
        <v>27</v>
      </c>
      <c r="D39" s="131">
        <v>0</v>
      </c>
      <c r="E39" s="132">
        <v>1</v>
      </c>
      <c r="F39" s="132">
        <v>1</v>
      </c>
      <c r="G39" s="132">
        <v>1</v>
      </c>
      <c r="H39" s="132">
        <v>1</v>
      </c>
      <c r="I39" s="132">
        <v>0</v>
      </c>
      <c r="J39" s="133">
        <v>0</v>
      </c>
      <c r="K39" s="78">
        <v>1</v>
      </c>
      <c r="L39" s="79">
        <v>0</v>
      </c>
      <c r="M39" s="79">
        <v>0</v>
      </c>
      <c r="N39" s="79">
        <v>1</v>
      </c>
      <c r="O39" s="79">
        <v>1</v>
      </c>
      <c r="P39" s="79">
        <v>1</v>
      </c>
      <c r="Q39" s="79">
        <v>1</v>
      </c>
      <c r="R39" s="79">
        <v>0</v>
      </c>
      <c r="S39" s="80">
        <v>0</v>
      </c>
      <c r="T39" s="81">
        <v>1</v>
      </c>
      <c r="U39" s="82">
        <v>1</v>
      </c>
      <c r="V39" s="82">
        <v>1</v>
      </c>
      <c r="W39" s="82">
        <v>1</v>
      </c>
      <c r="X39" s="82">
        <v>1</v>
      </c>
      <c r="Y39" s="82">
        <v>1</v>
      </c>
      <c r="Z39" s="82">
        <v>0</v>
      </c>
      <c r="AA39" s="82">
        <v>0</v>
      </c>
      <c r="AB39" s="83">
        <v>1</v>
      </c>
      <c r="AC39" s="84">
        <f>IFERROR(SUM(D39:J39)/COUNTIF(D39:J39,"&lt;&gt;"),"")</f>
        <v>0.5714285714285714</v>
      </c>
      <c r="AD39" s="85">
        <f>IFERROR(SUM(K39:S39)/COUNTIF(K39:S39,"&lt;&gt;"),"")</f>
        <v>0.55555555555555558</v>
      </c>
      <c r="AE39" s="134">
        <f>IFERROR(SUM(T39:AB39)/COUNTIF(T39:AB39,"&lt;&gt;"),"")</f>
        <v>0.77777777777777779</v>
      </c>
      <c r="AF39" s="87">
        <f>IFERROR(SUM(AC39*$AR$43,AD39*$AS$43,AE39*$AT$43)/($AR$43+$AS$43+$AT$43),"")</f>
        <v>0.5876190476190476</v>
      </c>
      <c r="AG39" s="88" t="str" cm="1">
        <f t="array" ref="AG39">_xlfn.IFS( AF39="", "NA", AF39&gt;=0.9, "OPTIMAL", AF39&gt;=0.71, "EXCELLENT", AF39&gt;=0.556, "ENHANCED", AF39&lt;=0.55, "AVERAGE", TRUE, "AVERAGE")</f>
        <v>ENHANCED</v>
      </c>
      <c r="AH39" s="89"/>
      <c r="AI39" s="89"/>
      <c r="AJ39" s="89"/>
      <c r="AL39" s="21"/>
      <c r="AQ39" s="177"/>
      <c r="AR39" s="179">
        <f>AC56*$AR$43</f>
        <v>6.257142857142857E-2</v>
      </c>
      <c r="AS39" s="180">
        <f>AD56*$AS$43</f>
        <v>0.24944444444444447</v>
      </c>
      <c r="AT39" s="181">
        <f>$AE$56*$AT$43</f>
        <v>7.5333333333333335E-2</v>
      </c>
      <c r="AU39" s="177"/>
      <c r="AV39" s="177"/>
    </row>
    <row r="40" spans="2:48" x14ac:dyDescent="0.25">
      <c r="B40" s="26"/>
      <c r="C40" s="90" t="s">
        <v>28</v>
      </c>
      <c r="D40" s="135"/>
      <c r="E40" s="136"/>
      <c r="F40" s="136"/>
      <c r="G40" s="136"/>
      <c r="H40" s="136"/>
      <c r="I40" s="136"/>
      <c r="J40" s="137"/>
      <c r="K40" s="94"/>
      <c r="L40" s="95"/>
      <c r="M40" s="95"/>
      <c r="N40" s="95"/>
      <c r="O40" s="95"/>
      <c r="P40" s="95"/>
      <c r="Q40" s="95"/>
      <c r="R40" s="95"/>
      <c r="S40" s="96"/>
      <c r="T40" s="97"/>
      <c r="U40" s="98"/>
      <c r="V40" s="98"/>
      <c r="W40" s="98"/>
      <c r="X40" s="98"/>
      <c r="Y40" s="98"/>
      <c r="Z40" s="98"/>
      <c r="AA40" s="98"/>
      <c r="AB40" s="99"/>
      <c r="AC40" s="100" t="str">
        <f t="shared" ref="AC40:AC41" si="4">IFERROR(SUM(D40:J40)/COUNTIF(D40:J40,"&lt;&gt;"),"")</f>
        <v/>
      </c>
      <c r="AD40" s="101" t="str">
        <f t="shared" ref="AD40:AD41" si="5">IFERROR(SUM(K40:S40)/COUNTIF(K40:S40,"&lt;&gt;"),"")</f>
        <v/>
      </c>
      <c r="AE40" s="138" t="str">
        <f t="shared" ref="AE40:AE41" si="6">IFERROR(SUM(T40:AB40)/COUNTIF(T40:AB40,"&lt;&gt;"),"")</f>
        <v/>
      </c>
      <c r="AF40" s="103" t="str">
        <f>IFERROR(SUM(AC40*$AR$43,AD40*$AS$43,AE40*$AT$43)/($AR$43+$AS$43+$AT$43),"")</f>
        <v/>
      </c>
      <c r="AG40" s="104" t="str" cm="1">
        <f t="array" ref="AG40">_xlfn.IFS( AF40="", "NA", AF40&gt;=0.9, "OPTIMAL", AF40&gt;=0.71, "EXCELLENT", AF40&gt;=0.556, "ENHANCED", AF40&lt;=0.55, "AVERAGE", TRUE, "AVERAGE")</f>
        <v>NA</v>
      </c>
      <c r="AH40" s="89"/>
      <c r="AI40" s="89"/>
      <c r="AJ40" s="89"/>
      <c r="AL40" s="21"/>
      <c r="AQ40" s="177"/>
      <c r="AR40" s="179">
        <f>AC64*$AR$43</f>
        <v>0.18771428571428569</v>
      </c>
      <c r="AS40" s="180">
        <f>AD64*$AS$43</f>
        <v>0.19955555555555554</v>
      </c>
      <c r="AT40" s="181">
        <f>$AE$64*$AT$43</f>
        <v>0.113</v>
      </c>
      <c r="AU40" s="177"/>
      <c r="AV40" s="177"/>
    </row>
    <row r="41" spans="2:48" ht="14.4" thickBot="1" x14ac:dyDescent="0.3">
      <c r="B41" s="26"/>
      <c r="C41" s="105" t="s">
        <v>42</v>
      </c>
      <c r="D41" s="135"/>
      <c r="E41" s="136"/>
      <c r="F41" s="136"/>
      <c r="G41" s="136"/>
      <c r="H41" s="136"/>
      <c r="I41" s="136"/>
      <c r="J41" s="137"/>
      <c r="K41" s="94"/>
      <c r="L41" s="95"/>
      <c r="M41" s="95"/>
      <c r="N41" s="95"/>
      <c r="O41" s="95"/>
      <c r="P41" s="95"/>
      <c r="Q41" s="95"/>
      <c r="R41" s="95"/>
      <c r="S41" s="96"/>
      <c r="T41" s="97"/>
      <c r="U41" s="98"/>
      <c r="V41" s="98"/>
      <c r="W41" s="98"/>
      <c r="X41" s="98"/>
      <c r="Y41" s="98"/>
      <c r="Z41" s="98"/>
      <c r="AA41" s="98"/>
      <c r="AB41" s="99"/>
      <c r="AC41" s="115" t="str">
        <f t="shared" si="4"/>
        <v/>
      </c>
      <c r="AD41" s="116" t="str">
        <f t="shared" si="5"/>
        <v/>
      </c>
      <c r="AE41" s="139" t="str">
        <f t="shared" si="6"/>
        <v/>
      </c>
      <c r="AF41" s="118" t="str">
        <f>IFERROR(SUM(AC41*$AR$43,AD41*$AS$43,AE41*$AT$43)/($AR$43+$AS$43+$AT$43),"")</f>
        <v/>
      </c>
      <c r="AG41" s="104" t="str" cm="1">
        <f t="array" ref="AG41">_xlfn.IFS( AF41="", "NA", AF41&gt;=0.9, "OPTIMAL", AF41&gt;=0.71, "EXCELLENT", AF41&gt;=0.556, "ENHANCED", AF41&lt;=0.55, "AVERAGE", TRUE, "AVERAGE")</f>
        <v>NA</v>
      </c>
      <c r="AH41" s="89"/>
      <c r="AI41" s="89"/>
      <c r="AJ41" s="89"/>
      <c r="AL41" s="21"/>
      <c r="AQ41" s="177"/>
      <c r="AR41" s="179">
        <f>AC70*$AR$43</f>
        <v>0.31285714285714289</v>
      </c>
      <c r="AS41" s="180">
        <f>AD70*$AS$43</f>
        <v>0.34922222222222221</v>
      </c>
      <c r="AT41" s="181">
        <f>$AE$70*$AT$43</f>
        <v>6.277777777777778E-2</v>
      </c>
      <c r="AU41" s="177"/>
      <c r="AV41" s="177"/>
    </row>
    <row r="42" spans="2:48" s="14" customFormat="1" ht="19.95" customHeight="1" thickBot="1" x14ac:dyDescent="0.3">
      <c r="B42" s="13"/>
      <c r="C42" s="256" t="s">
        <v>85</v>
      </c>
      <c r="D42" s="257"/>
      <c r="E42" s="257"/>
      <c r="F42" s="257"/>
      <c r="G42" s="257"/>
      <c r="H42" s="257"/>
      <c r="I42" s="257"/>
      <c r="J42" s="257"/>
      <c r="K42" s="257"/>
      <c r="L42" s="257"/>
      <c r="M42" s="257"/>
      <c r="N42" s="257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120">
        <f>IFERROR(AVERAGE(AC39:AC41),"")</f>
        <v>0.5714285714285714</v>
      </c>
      <c r="AD42" s="121">
        <f>IFERROR(AVERAGE(AD39:AD41),"")</f>
        <v>0.55555555555555558</v>
      </c>
      <c r="AE42" s="140">
        <f>IFERROR(AVERAGE(AE39:AE41),"")</f>
        <v>0.77777777777777779</v>
      </c>
      <c r="AF42" s="141">
        <f>IFERROR(AVERAGE(AF39:AF41), "")</f>
        <v>0.5876190476190476</v>
      </c>
      <c r="AG42" s="124" t="str" cm="1">
        <f t="array" ref="AG42">_xlfn.IFS( AF42="", "NA", AF42&gt;=0.9, "OPTIMAL", AF42&gt;=0.71, "EXCELLENT", AF42&gt;=0.556, "ENHANCED", AF42&lt;=0.55, "AVERAGE", TRUE, "AVERAGE")</f>
        <v>ENHANCED</v>
      </c>
      <c r="AH42" s="125">
        <f>AF42</f>
        <v>0.5876190476190476</v>
      </c>
      <c r="AI42" s="89"/>
      <c r="AJ42" s="89"/>
      <c r="AL42" s="126"/>
      <c r="AQ42" s="182"/>
      <c r="AR42" s="179">
        <f>AC76*$AR$43</f>
        <v>0.37542857142857139</v>
      </c>
      <c r="AS42" s="180">
        <f>AD71*$AS$43</f>
        <v>0</v>
      </c>
      <c r="AT42" s="181">
        <f>$AE$70*$AT$43</f>
        <v>6.277777777777778E-2</v>
      </c>
      <c r="AU42" s="182"/>
      <c r="AV42" s="182"/>
    </row>
    <row r="43" spans="2:48" ht="14.4" thickBot="1" x14ac:dyDescent="0.3">
      <c r="B43" s="26"/>
      <c r="C43" s="127" t="s">
        <v>29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42"/>
      <c r="AG43" s="129"/>
      <c r="AL43" s="21"/>
      <c r="AQ43" s="183" t="s">
        <v>79</v>
      </c>
      <c r="AR43" s="184">
        <v>0.438</v>
      </c>
      <c r="AS43" s="184">
        <v>0.44900000000000001</v>
      </c>
      <c r="AT43" s="184">
        <v>0.113</v>
      </c>
      <c r="AU43" s="177"/>
      <c r="AV43" s="177"/>
    </row>
    <row r="44" spans="2:48" x14ac:dyDescent="0.25">
      <c r="B44" s="26"/>
      <c r="C44" s="143" t="s">
        <v>25</v>
      </c>
      <c r="D44" s="131">
        <v>1</v>
      </c>
      <c r="E44" s="132">
        <v>0</v>
      </c>
      <c r="F44" s="132">
        <v>1</v>
      </c>
      <c r="G44" s="132">
        <v>1</v>
      </c>
      <c r="H44" s="132">
        <v>1</v>
      </c>
      <c r="I44" s="132">
        <v>1</v>
      </c>
      <c r="J44" s="133">
        <v>1</v>
      </c>
      <c r="K44" s="78">
        <v>1</v>
      </c>
      <c r="L44" s="79">
        <v>1</v>
      </c>
      <c r="M44" s="79">
        <v>1</v>
      </c>
      <c r="N44" s="79">
        <v>1</v>
      </c>
      <c r="O44" s="79">
        <v>1</v>
      </c>
      <c r="P44" s="79">
        <v>1</v>
      </c>
      <c r="Q44" s="79">
        <v>1</v>
      </c>
      <c r="R44" s="79">
        <v>1</v>
      </c>
      <c r="S44" s="96">
        <v>1</v>
      </c>
      <c r="T44" s="97">
        <v>1</v>
      </c>
      <c r="U44" s="82">
        <v>1</v>
      </c>
      <c r="V44" s="82">
        <v>1</v>
      </c>
      <c r="W44" s="82">
        <v>1</v>
      </c>
      <c r="X44" s="82">
        <v>1</v>
      </c>
      <c r="Y44" s="82">
        <v>1</v>
      </c>
      <c r="Z44" s="82">
        <v>1</v>
      </c>
      <c r="AA44" s="82">
        <v>1</v>
      </c>
      <c r="AB44" s="83">
        <v>1</v>
      </c>
      <c r="AC44" s="84">
        <f>IFERROR(SUM(D44:J44)/COUNTIF(D44:J44,"&lt;&gt;"),"")</f>
        <v>0.8571428571428571</v>
      </c>
      <c r="AD44" s="85">
        <f>IFERROR(SUM(K44:S44)/COUNTIF(K44:S44,"&lt;&gt;"),"")</f>
        <v>1</v>
      </c>
      <c r="AE44" s="86">
        <f>IFERROR(SUM(T44:AB44)/COUNTIF(T44:AB44,"&lt;&gt;"),"")</f>
        <v>1</v>
      </c>
      <c r="AF44" s="144">
        <f>IFERROR(SUM(AC44*$AR$43,AD44*$AS$43,AE44*$AT$43)/($AR$43+$AS$43+$AT$43),"")</f>
        <v>0.93742857142857139</v>
      </c>
      <c r="AG44" s="88" t="str" cm="1">
        <f t="array" ref="AG44">_xlfn.IFS( AF44="", "NA", AF44&gt;=0.9, "OPTIMAL", AF44&gt;=0.71, "EXCELLENT", AF44&gt;=0.556, "ENHANCED", AF44&lt;=0.55, "AVERAGE", TRUE, "AVERAGE")</f>
        <v>OPTIMAL</v>
      </c>
      <c r="AH44" s="89"/>
      <c r="AI44" s="89"/>
      <c r="AJ44" s="89"/>
      <c r="AL44" s="21"/>
      <c r="AQ44" s="177"/>
      <c r="AR44" s="185" t="s">
        <v>47</v>
      </c>
      <c r="AS44" s="185" t="s">
        <v>97</v>
      </c>
      <c r="AT44" s="185" t="s">
        <v>98</v>
      </c>
      <c r="AU44" s="177"/>
      <c r="AV44" s="177"/>
    </row>
    <row r="45" spans="2:48" x14ac:dyDescent="0.25">
      <c r="B45" s="26"/>
      <c r="C45" s="90" t="s">
        <v>30</v>
      </c>
      <c r="D45" s="135"/>
      <c r="E45" s="136"/>
      <c r="F45" s="136"/>
      <c r="G45" s="136"/>
      <c r="H45" s="136"/>
      <c r="I45" s="136"/>
      <c r="J45" s="137"/>
      <c r="K45" s="94"/>
      <c r="L45" s="95"/>
      <c r="M45" s="95"/>
      <c r="N45" s="95"/>
      <c r="O45" s="95"/>
      <c r="P45" s="95"/>
      <c r="Q45" s="95"/>
      <c r="R45" s="95"/>
      <c r="S45" s="96"/>
      <c r="T45" s="97"/>
      <c r="U45" s="98"/>
      <c r="V45" s="98"/>
      <c r="W45" s="98"/>
      <c r="X45" s="98"/>
      <c r="Y45" s="98"/>
      <c r="Z45" s="98"/>
      <c r="AA45" s="98"/>
      <c r="AB45" s="99"/>
      <c r="AC45" s="100" t="str">
        <f t="shared" ref="AC45:AC48" si="7">IFERROR(SUM(D45:J45)/COUNTIF(D45:J45,"&lt;&gt;"),"")</f>
        <v/>
      </c>
      <c r="AD45" s="101" t="str">
        <f t="shared" ref="AD45:AD48" si="8">IFERROR(SUM(K45:S45)/COUNTIF(K45:S45,"&lt;&gt;"),"")</f>
        <v/>
      </c>
      <c r="AE45" s="102" t="str">
        <f t="shared" ref="AE45:AE48" si="9">IFERROR(SUM(T45:AB45)/COUNTIF(T45:AB45,"&lt;&gt;"),"")</f>
        <v/>
      </c>
      <c r="AF45" s="145" t="str">
        <f>IFERROR(AVERAGE(AC45:AE45),"")</f>
        <v/>
      </c>
      <c r="AG45" s="104" t="str" cm="1">
        <f t="array" ref="AG45">_xlfn.IFS( AF45="", "NA", AF45&gt;=0.9, "OPTIMAL", AF45&gt;=0.71, "EXCELLENT", AF45&gt;=0.556, "ENHANCED", AF45&lt;=0.55, "AVERAGE", TRUE, "AVERAGE")</f>
        <v>NA</v>
      </c>
      <c r="AH45" s="89"/>
      <c r="AI45" s="89"/>
      <c r="AJ45" s="89"/>
      <c r="AL45" s="21"/>
      <c r="AQ45" s="177"/>
      <c r="AR45" s="186">
        <f>AVERAGEIF(AR36:AR42,"&gt;0",AR36:AR42)</f>
        <v>0.26816326530612244</v>
      </c>
      <c r="AS45" s="186">
        <f t="shared" ref="AS45:AT45" si="10">AVERAGEIF(AS36:AS42,"&gt;0",AS36:AS42)</f>
        <v>0.30764814814814812</v>
      </c>
      <c r="AT45" s="186">
        <f t="shared" si="10"/>
        <v>8.2507936507936516E-2</v>
      </c>
      <c r="AU45" s="177"/>
      <c r="AV45" s="177"/>
    </row>
    <row r="46" spans="2:48" x14ac:dyDescent="0.25">
      <c r="B46" s="26"/>
      <c r="C46" s="146" t="s">
        <v>24</v>
      </c>
      <c r="D46" s="135"/>
      <c r="E46" s="136"/>
      <c r="F46" s="136"/>
      <c r="G46" s="136"/>
      <c r="H46" s="136"/>
      <c r="I46" s="136"/>
      <c r="J46" s="137"/>
      <c r="K46" s="94"/>
      <c r="L46" s="95"/>
      <c r="M46" s="95"/>
      <c r="N46" s="95"/>
      <c r="O46" s="95"/>
      <c r="P46" s="95"/>
      <c r="Q46" s="95"/>
      <c r="R46" s="95"/>
      <c r="S46" s="96"/>
      <c r="T46" s="97"/>
      <c r="U46" s="98"/>
      <c r="V46" s="98"/>
      <c r="W46" s="98"/>
      <c r="X46" s="98"/>
      <c r="Y46" s="98"/>
      <c r="Z46" s="98"/>
      <c r="AA46" s="98"/>
      <c r="AB46" s="99"/>
      <c r="AC46" s="100" t="str">
        <f t="shared" si="7"/>
        <v/>
      </c>
      <c r="AD46" s="101" t="str">
        <f t="shared" si="8"/>
        <v/>
      </c>
      <c r="AE46" s="102" t="str">
        <f t="shared" si="9"/>
        <v/>
      </c>
      <c r="AF46" s="145" t="str">
        <f>IFERROR(AVERAGE(AC46:AE46),"")</f>
        <v/>
      </c>
      <c r="AG46" s="104" t="str" cm="1">
        <f t="array" ref="AG46">_xlfn.IFS( AF46="", "NA", AF46&gt;=0.9, "OPTIMAL", AF46&gt;=0.71, "EXCELLENT", AF46&gt;=0.556, "ENHANCED", AF46&lt;=0.55, "AVERAGE", TRUE, "AVERAGE")</f>
        <v>NA</v>
      </c>
      <c r="AH46" s="89"/>
      <c r="AI46" s="89"/>
      <c r="AJ46" s="89"/>
      <c r="AL46" s="21"/>
      <c r="AQ46" s="177"/>
      <c r="AR46" s="177"/>
      <c r="AS46" s="177"/>
      <c r="AT46" s="177"/>
      <c r="AU46" s="177"/>
      <c r="AV46" s="177"/>
    </row>
    <row r="47" spans="2:48" x14ac:dyDescent="0.25">
      <c r="B47" s="26"/>
      <c r="C47" s="146" t="s">
        <v>31</v>
      </c>
      <c r="D47" s="135"/>
      <c r="E47" s="136"/>
      <c r="F47" s="136"/>
      <c r="G47" s="136"/>
      <c r="H47" s="136"/>
      <c r="I47" s="136"/>
      <c r="J47" s="137"/>
      <c r="K47" s="94"/>
      <c r="L47" s="95"/>
      <c r="M47" s="95"/>
      <c r="N47" s="95"/>
      <c r="O47" s="95"/>
      <c r="P47" s="95"/>
      <c r="Q47" s="95"/>
      <c r="R47" s="95"/>
      <c r="S47" s="96"/>
      <c r="T47" s="97"/>
      <c r="U47" s="98"/>
      <c r="V47" s="98"/>
      <c r="W47" s="98"/>
      <c r="X47" s="98"/>
      <c r="Y47" s="98"/>
      <c r="Z47" s="98"/>
      <c r="AA47" s="98"/>
      <c r="AB47" s="99"/>
      <c r="AC47" s="100" t="str">
        <f t="shared" si="7"/>
        <v/>
      </c>
      <c r="AD47" s="101" t="str">
        <f t="shared" si="8"/>
        <v/>
      </c>
      <c r="AE47" s="102" t="str">
        <f t="shared" si="9"/>
        <v/>
      </c>
      <c r="AF47" s="145" t="str">
        <f>IFERROR(AVERAGE(AC47:AE47),"")</f>
        <v/>
      </c>
      <c r="AG47" s="104" t="str" cm="1">
        <f t="array" ref="AG47">_xlfn.IFS( AF47="", "NA", AF47&gt;=0.9, "OPTIMAL", AF47&gt;=0.71, "EXCELLENT", AF47&gt;=0.556, "ENHANCED", AF47&lt;=0.55, "AVERAGE", TRUE, "AVERAGE")</f>
        <v>NA</v>
      </c>
      <c r="AH47" s="89"/>
      <c r="AI47" s="89"/>
      <c r="AJ47" s="89"/>
      <c r="AL47" s="21"/>
      <c r="AQ47" s="177"/>
      <c r="AR47" s="177" t="s">
        <v>48</v>
      </c>
      <c r="AS47" s="187" t="s">
        <v>76</v>
      </c>
      <c r="AT47" s="187" t="s">
        <v>77</v>
      </c>
      <c r="AU47" s="187" t="s">
        <v>78</v>
      </c>
      <c r="AV47" s="177"/>
    </row>
    <row r="48" spans="2:48" ht="14.4" thickBot="1" x14ac:dyDescent="0.3">
      <c r="B48" s="26"/>
      <c r="C48" s="105" t="s">
        <v>32</v>
      </c>
      <c r="D48" s="147"/>
      <c r="E48" s="148"/>
      <c r="F48" s="148"/>
      <c r="G48" s="148"/>
      <c r="H48" s="148"/>
      <c r="I48" s="148"/>
      <c r="J48" s="149"/>
      <c r="K48" s="109"/>
      <c r="L48" s="110"/>
      <c r="M48" s="110"/>
      <c r="N48" s="110"/>
      <c r="O48" s="110"/>
      <c r="P48" s="110"/>
      <c r="Q48" s="110"/>
      <c r="R48" s="110"/>
      <c r="S48" s="111"/>
      <c r="T48" s="112"/>
      <c r="U48" s="113"/>
      <c r="V48" s="113"/>
      <c r="W48" s="113"/>
      <c r="X48" s="113"/>
      <c r="Y48" s="113"/>
      <c r="Z48" s="113"/>
      <c r="AA48" s="113"/>
      <c r="AB48" s="114"/>
      <c r="AC48" s="150" t="str">
        <f t="shared" si="7"/>
        <v/>
      </c>
      <c r="AD48" s="151" t="str">
        <f t="shared" si="8"/>
        <v/>
      </c>
      <c r="AE48" s="152" t="str">
        <f t="shared" si="9"/>
        <v/>
      </c>
      <c r="AF48" s="153" t="str">
        <f>IFERROR(AVERAGE(AC48:AE48),"")</f>
        <v/>
      </c>
      <c r="AG48" s="119" t="str" cm="1">
        <f t="array" ref="AG48">_xlfn.IFS( AF48="", "NA", AF48&gt;=0.9, "OPTIMAL", AF48&gt;=0.71, "EXCELLENT", AF48&gt;=0.556, "ENHANCED", AF48&lt;=0.55, "AVERAGE", TRUE, "AVERAGE")</f>
        <v>NA</v>
      </c>
      <c r="AH48" s="89"/>
      <c r="AI48" s="89"/>
      <c r="AJ48" s="89"/>
      <c r="AL48" s="21"/>
      <c r="AQ48" s="177"/>
      <c r="AR48" s="188" t="str">
        <f>C32</f>
        <v>FLOORING</v>
      </c>
      <c r="AS48" s="189">
        <f>$AC$37</f>
        <v>0.7142857142857143</v>
      </c>
      <c r="AT48" s="190">
        <f>$AE$37</f>
        <v>0.55555555555555558</v>
      </c>
      <c r="AU48" s="191">
        <f>$AE$37</f>
        <v>0.55555555555555558</v>
      </c>
      <c r="AV48" s="177"/>
    </row>
    <row r="49" spans="2:48" ht="19.95" customHeight="1" thickBot="1" x14ac:dyDescent="0.3">
      <c r="B49" s="26"/>
      <c r="C49" s="256" t="s">
        <v>86</v>
      </c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154">
        <f>IFERROR(AVERAGE(AC44:AC48),"")</f>
        <v>0.8571428571428571</v>
      </c>
      <c r="AD49" s="155">
        <f>IFERROR(AVERAGE(AD44:AD48),"")</f>
        <v>1</v>
      </c>
      <c r="AE49" s="156">
        <f>IFERROR(AVERAGE(AE44:AE48),"")</f>
        <v>1</v>
      </c>
      <c r="AF49" s="157">
        <f>IFERROR(AVERAGE(AF44:AF48), "")</f>
        <v>0.93742857142857139</v>
      </c>
      <c r="AG49" s="124" t="str" cm="1">
        <f t="array" ref="AG49">_xlfn.IFS( AF49="", "NA", AF49&gt;=0.9, "OPTIMAL", AF49&gt;=0.71, "EXCELLENT", AF49&gt;=0.556, "ENHANCED", AF49&lt;=0.55, "AVERAGE", TRUE, "AVERAGE")</f>
        <v>OPTIMAL</v>
      </c>
      <c r="AH49" s="125">
        <f>AF49</f>
        <v>0.93742857142857139</v>
      </c>
      <c r="AI49" s="89"/>
      <c r="AJ49" s="89"/>
      <c r="AL49" s="21"/>
      <c r="AQ49" s="177"/>
      <c r="AR49" s="188" t="str">
        <f>C38</f>
        <v>WALLS</v>
      </c>
      <c r="AS49" s="189">
        <f>$AC$42</f>
        <v>0.5714285714285714</v>
      </c>
      <c r="AT49" s="190">
        <f>$AE$42</f>
        <v>0.77777777777777779</v>
      </c>
      <c r="AU49" s="191">
        <f>$AE$42</f>
        <v>0.77777777777777779</v>
      </c>
      <c r="AV49" s="177"/>
    </row>
    <row r="50" spans="2:48" ht="14.4" thickBot="1" x14ac:dyDescent="0.3">
      <c r="B50" s="26"/>
      <c r="C50" s="127" t="s">
        <v>33</v>
      </c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9"/>
      <c r="AL50" s="21"/>
      <c r="AQ50" s="177"/>
      <c r="AR50" s="188" t="str">
        <f>C43</f>
        <v>MILLWORK</v>
      </c>
      <c r="AS50" s="189">
        <f>$AC$49</f>
        <v>0.8571428571428571</v>
      </c>
      <c r="AT50" s="190">
        <f>$AE$49</f>
        <v>1</v>
      </c>
      <c r="AU50" s="191">
        <f>$AE$49</f>
        <v>1</v>
      </c>
      <c r="AV50" s="177"/>
    </row>
    <row r="51" spans="2:48" x14ac:dyDescent="0.25">
      <c r="B51" s="26"/>
      <c r="C51" s="143" t="s">
        <v>25</v>
      </c>
      <c r="D51" s="131">
        <v>0</v>
      </c>
      <c r="E51" s="132">
        <v>0</v>
      </c>
      <c r="F51" s="132">
        <v>0</v>
      </c>
      <c r="G51" s="132">
        <v>0</v>
      </c>
      <c r="H51" s="132">
        <v>0</v>
      </c>
      <c r="I51" s="132">
        <v>0</v>
      </c>
      <c r="J51" s="133">
        <v>1</v>
      </c>
      <c r="K51" s="78">
        <v>1</v>
      </c>
      <c r="L51" s="79">
        <v>0</v>
      </c>
      <c r="M51" s="79">
        <v>0</v>
      </c>
      <c r="N51" s="79">
        <v>1</v>
      </c>
      <c r="O51" s="79">
        <v>1</v>
      </c>
      <c r="P51" s="79">
        <v>0</v>
      </c>
      <c r="Q51" s="79">
        <v>0</v>
      </c>
      <c r="R51" s="79">
        <v>1</v>
      </c>
      <c r="S51" s="80">
        <v>1</v>
      </c>
      <c r="T51" s="81">
        <v>1</v>
      </c>
      <c r="U51" s="82">
        <v>1</v>
      </c>
      <c r="V51" s="82">
        <v>1</v>
      </c>
      <c r="W51" s="82">
        <v>1</v>
      </c>
      <c r="X51" s="82">
        <v>1</v>
      </c>
      <c r="Y51" s="82">
        <v>1</v>
      </c>
      <c r="Z51" s="82">
        <v>0</v>
      </c>
      <c r="AA51" s="82">
        <v>0</v>
      </c>
      <c r="AB51" s="83">
        <v>0</v>
      </c>
      <c r="AC51" s="84">
        <f>IFERROR(SUM(D51:J51)/COUNTIF(D51:J51,"&lt;&gt;"),"")</f>
        <v>0.14285714285714285</v>
      </c>
      <c r="AD51" s="85">
        <f>IFERROR(SUM(K51:S51)/COUNTIF(K51:S51,"&lt;&gt;"),"")</f>
        <v>0.55555555555555558</v>
      </c>
      <c r="AE51" s="86">
        <f>IFERROR(SUM(T51:AB51)/COUNTIF(T51:AB51,"&lt;&gt;"),"")</f>
        <v>0.66666666666666663</v>
      </c>
      <c r="AF51" s="144">
        <f>IFERROR(SUM(AC51*$AR$43,AD51*$AS$43,AE51*$AT$43)/($AR$43+$AS$43+$AT$43),"")</f>
        <v>0.38734920634920633</v>
      </c>
      <c r="AG51" s="88" t="str" cm="1">
        <f t="array" ref="AG51">_xlfn.IFS( AF51="", "NA", AF51&gt;=0.9, "OPTIMAL", AF51&gt;=0.71, "EXCELLENT", AF51&gt;=0.556, "ENHANCED", AF51&lt;=0.55, "AVERAGE", TRUE, "AVERAGE")</f>
        <v>AVERAGE</v>
      </c>
      <c r="AH51" s="89"/>
      <c r="AI51" s="89"/>
      <c r="AJ51" s="89"/>
      <c r="AL51" s="21"/>
      <c r="AQ51" s="177"/>
      <c r="AR51" s="188" t="str">
        <f>C50</f>
        <v>CASEWORK</v>
      </c>
      <c r="AS51" s="189">
        <f>$AC$56</f>
        <v>0.14285714285714285</v>
      </c>
      <c r="AT51" s="190">
        <f>$AE$56</f>
        <v>0.66666666666666663</v>
      </c>
      <c r="AU51" s="191">
        <f>$AE$56</f>
        <v>0.66666666666666663</v>
      </c>
      <c r="AV51" s="177"/>
    </row>
    <row r="52" spans="2:48" x14ac:dyDescent="0.25">
      <c r="B52" s="26"/>
      <c r="C52" s="90" t="s">
        <v>30</v>
      </c>
      <c r="D52" s="135"/>
      <c r="E52" s="136"/>
      <c r="F52" s="136"/>
      <c r="G52" s="136"/>
      <c r="H52" s="136"/>
      <c r="I52" s="136"/>
      <c r="J52" s="137"/>
      <c r="K52" s="94"/>
      <c r="L52" s="95"/>
      <c r="M52" s="95"/>
      <c r="N52" s="95"/>
      <c r="O52" s="95"/>
      <c r="P52" s="95"/>
      <c r="Q52" s="95"/>
      <c r="R52" s="95"/>
      <c r="S52" s="96"/>
      <c r="T52" s="97"/>
      <c r="U52" s="98"/>
      <c r="V52" s="98"/>
      <c r="W52" s="98"/>
      <c r="X52" s="98"/>
      <c r="Y52" s="98"/>
      <c r="Z52" s="98"/>
      <c r="AA52" s="98"/>
      <c r="AB52" s="99"/>
      <c r="AC52" s="100" t="str">
        <f t="shared" ref="AC52:AC55" si="11">IFERROR(SUM(D52:J52)/COUNTIF(D52:J52,"&lt;&gt;"),"")</f>
        <v/>
      </c>
      <c r="AD52" s="101" t="str">
        <f t="shared" ref="AD52:AD55" si="12">IFERROR(SUM(K52:S52)/COUNTIF(K52:S52,"&lt;&gt;"),"")</f>
        <v/>
      </c>
      <c r="AE52" s="102" t="str">
        <f t="shared" ref="AE52:AE55" si="13">IFERROR(SUM(T52:AB52)/COUNTIF(T52:AB52,"&lt;&gt;"),"")</f>
        <v/>
      </c>
      <c r="AF52" s="145" t="str">
        <f t="shared" ref="AF52:AF55" si="14">IFERROR(SUM(AC52*$AR$43,AD52*$AS$43,AE52*$AT$43)/($AR$43+$AS$43+$AT$43),"")</f>
        <v/>
      </c>
      <c r="AG52" s="104" t="str" cm="1">
        <f t="array" ref="AG52">_xlfn.IFS( AF52="", "NA", AF52&gt;=0.9, "OPTIMAL", AF52&gt;=0.71, "EXCELLENT", AF52&gt;=0.556, "ENHANCED", AF52&lt;=0.55, "AVERAGE", TRUE, "AVERAGE")</f>
        <v>NA</v>
      </c>
      <c r="AH52" s="89"/>
      <c r="AI52" s="89"/>
      <c r="AJ52" s="89"/>
      <c r="AL52" s="21"/>
      <c r="AQ52" s="177"/>
      <c r="AR52" s="188" t="str">
        <f>C57</f>
        <v>ENVIRONMENTAL GRAPHICS / INTERIOR SIGNAGE</v>
      </c>
      <c r="AS52" s="189">
        <f>$AC$64</f>
        <v>0.42857142857142855</v>
      </c>
      <c r="AT52" s="190">
        <f>$AE$64</f>
        <v>1</v>
      </c>
      <c r="AU52" s="191">
        <f>$AE$64</f>
        <v>1</v>
      </c>
      <c r="AV52" s="177"/>
    </row>
    <row r="53" spans="2:48" x14ac:dyDescent="0.25">
      <c r="B53" s="26"/>
      <c r="C53" s="146" t="s">
        <v>24</v>
      </c>
      <c r="D53" s="135"/>
      <c r="E53" s="136"/>
      <c r="F53" s="136"/>
      <c r="G53" s="136"/>
      <c r="H53" s="136"/>
      <c r="I53" s="136"/>
      <c r="J53" s="137"/>
      <c r="K53" s="94"/>
      <c r="L53" s="95"/>
      <c r="M53" s="95"/>
      <c r="N53" s="95"/>
      <c r="O53" s="95"/>
      <c r="P53" s="95"/>
      <c r="Q53" s="95"/>
      <c r="R53" s="95"/>
      <c r="S53" s="96"/>
      <c r="T53" s="97"/>
      <c r="U53" s="98"/>
      <c r="V53" s="98"/>
      <c r="W53" s="98"/>
      <c r="X53" s="98"/>
      <c r="Y53" s="98"/>
      <c r="Z53" s="98"/>
      <c r="AA53" s="98"/>
      <c r="AB53" s="99"/>
      <c r="AC53" s="100" t="str">
        <f t="shared" si="11"/>
        <v/>
      </c>
      <c r="AD53" s="101" t="str">
        <f t="shared" si="12"/>
        <v/>
      </c>
      <c r="AE53" s="102" t="str">
        <f t="shared" si="13"/>
        <v/>
      </c>
      <c r="AF53" s="145" t="str">
        <f t="shared" si="14"/>
        <v/>
      </c>
      <c r="AG53" s="104" t="str" cm="1">
        <f t="array" ref="AG53">_xlfn.IFS( AF53="", "NA", AF53&gt;=0.9, "OPTIMAL", AF53&gt;=0.71, "EXCELLENT", AF53&gt;=0.556, "ENHANCED", AF53&lt;=0.55, "AVERAGE", TRUE, "AVERAGE")</f>
        <v>NA</v>
      </c>
      <c r="AH53" s="89"/>
      <c r="AI53" s="89"/>
      <c r="AJ53" s="89"/>
      <c r="AL53" s="21"/>
      <c r="AQ53" s="177"/>
      <c r="AR53" s="188" t="str">
        <f>C65</f>
        <v>TEXTILES</v>
      </c>
      <c r="AS53" s="189">
        <f>$AC$70</f>
        <v>0.7142857142857143</v>
      </c>
      <c r="AT53" s="190">
        <f>$AE$70</f>
        <v>0.55555555555555558</v>
      </c>
      <c r="AU53" s="191">
        <f>$AE$70</f>
        <v>0.55555555555555558</v>
      </c>
      <c r="AV53" s="177"/>
    </row>
    <row r="54" spans="2:48" x14ac:dyDescent="0.25">
      <c r="B54" s="26"/>
      <c r="C54" s="146" t="s">
        <v>31</v>
      </c>
      <c r="D54" s="135"/>
      <c r="E54" s="136"/>
      <c r="F54" s="136"/>
      <c r="G54" s="136"/>
      <c r="H54" s="136"/>
      <c r="I54" s="136"/>
      <c r="J54" s="137"/>
      <c r="K54" s="94"/>
      <c r="L54" s="95"/>
      <c r="M54" s="95"/>
      <c r="N54" s="95"/>
      <c r="O54" s="95"/>
      <c r="P54" s="95"/>
      <c r="Q54" s="95"/>
      <c r="R54" s="95"/>
      <c r="S54" s="96"/>
      <c r="T54" s="97"/>
      <c r="U54" s="98"/>
      <c r="V54" s="98"/>
      <c r="W54" s="98"/>
      <c r="X54" s="98"/>
      <c r="Y54" s="98"/>
      <c r="Z54" s="98"/>
      <c r="AA54" s="98"/>
      <c r="AB54" s="99"/>
      <c r="AC54" s="100" t="str">
        <f t="shared" si="11"/>
        <v/>
      </c>
      <c r="AD54" s="101" t="str">
        <f t="shared" si="12"/>
        <v/>
      </c>
      <c r="AE54" s="102" t="str">
        <f t="shared" si="13"/>
        <v/>
      </c>
      <c r="AF54" s="145" t="str">
        <f t="shared" si="14"/>
        <v/>
      </c>
      <c r="AG54" s="104" t="str" cm="1">
        <f t="array" ref="AG54">_xlfn.IFS( AF54="", "NA", AF54&gt;=0.9, "OPTIMAL", AF54&gt;=0.71, "EXCELLENT", AF54&gt;=0.556, "ENHANCED", AF54&lt;=0.55, "AVERAGE", TRUE, "AVERAGE")</f>
        <v>NA</v>
      </c>
      <c r="AH54" s="89"/>
      <c r="AI54" s="89"/>
      <c r="AJ54" s="89"/>
      <c r="AL54" s="21"/>
      <c r="AQ54" s="177"/>
      <c r="AR54" s="188" t="str">
        <f>C71</f>
        <v>CEILING</v>
      </c>
      <c r="AS54" s="189">
        <f>$AC$76</f>
        <v>0.8571428571428571</v>
      </c>
      <c r="AT54" s="190">
        <f>$AE$76</f>
        <v>1</v>
      </c>
      <c r="AU54" s="191">
        <f>$AE$76</f>
        <v>1</v>
      </c>
      <c r="AV54" s="177"/>
    </row>
    <row r="55" spans="2:48" ht="14.4" thickBot="1" x14ac:dyDescent="0.3">
      <c r="B55" s="26"/>
      <c r="C55" s="105" t="s">
        <v>32</v>
      </c>
      <c r="D55" s="147"/>
      <c r="E55" s="148"/>
      <c r="F55" s="148"/>
      <c r="G55" s="148"/>
      <c r="H55" s="148"/>
      <c r="I55" s="148"/>
      <c r="J55" s="149"/>
      <c r="K55" s="109"/>
      <c r="L55" s="110"/>
      <c r="M55" s="110"/>
      <c r="N55" s="110"/>
      <c r="O55" s="110"/>
      <c r="P55" s="110"/>
      <c r="Q55" s="110"/>
      <c r="R55" s="110"/>
      <c r="S55" s="111"/>
      <c r="T55" s="112"/>
      <c r="U55" s="113"/>
      <c r="V55" s="113"/>
      <c r="W55" s="113"/>
      <c r="X55" s="113"/>
      <c r="Y55" s="113"/>
      <c r="Z55" s="113"/>
      <c r="AA55" s="113"/>
      <c r="AB55" s="114"/>
      <c r="AC55" s="115" t="str">
        <f t="shared" si="11"/>
        <v/>
      </c>
      <c r="AD55" s="116" t="str">
        <f t="shared" si="12"/>
        <v/>
      </c>
      <c r="AE55" s="117" t="str">
        <f t="shared" si="13"/>
        <v/>
      </c>
      <c r="AF55" s="158" t="str">
        <f t="shared" si="14"/>
        <v/>
      </c>
      <c r="AG55" s="119" t="str" cm="1">
        <f t="array" ref="AG55">_xlfn.IFS( AF55="", "NA", AF55&gt;=0.9, "OPTIMAL", AF55&gt;=0.71, "EXCELLENT", AF55&gt;=0.556, "ENHANCED", AF55&lt;=0.55, "AVERAGE", TRUE, "AVERAGE")</f>
        <v>NA</v>
      </c>
      <c r="AH55" s="89"/>
      <c r="AI55" s="89"/>
      <c r="AJ55" s="89"/>
      <c r="AL55" s="21"/>
      <c r="AQ55" s="177"/>
      <c r="AR55" s="177"/>
      <c r="AS55" s="177"/>
      <c r="AT55" s="177"/>
      <c r="AU55" s="177"/>
      <c r="AV55" s="177"/>
    </row>
    <row r="56" spans="2:48" ht="19.95" customHeight="1" thickBot="1" x14ac:dyDescent="0.3">
      <c r="B56" s="26"/>
      <c r="C56" s="256" t="s">
        <v>106</v>
      </c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154">
        <f>IFERROR(AVERAGE(AC51:AC55),"")</f>
        <v>0.14285714285714285</v>
      </c>
      <c r="AD56" s="155">
        <f>IFERROR(AVERAGE(AD51:AD55),"")</f>
        <v>0.55555555555555558</v>
      </c>
      <c r="AE56" s="156">
        <f>IFERROR(AVERAGE(AE51:AE55),"")</f>
        <v>0.66666666666666663</v>
      </c>
      <c r="AF56" s="157">
        <f>IFERROR(AVERAGE(AF51:AF55), "")</f>
        <v>0.38734920634920633</v>
      </c>
      <c r="AG56" s="124" t="str" cm="1">
        <f t="array" ref="AG56">_xlfn.IFS( AF56="", "NA", AF56&gt;=0.9, "OPTIMAL", AF56&gt;=0.71, "EXCELLENT", AF56&gt;=0.556, "ENHANCED", AF56&lt;=0.55, "AVERAGE", TRUE, "AVERAGE")</f>
        <v>AVERAGE</v>
      </c>
      <c r="AH56" s="125">
        <f>AF56</f>
        <v>0.38734920634920633</v>
      </c>
      <c r="AI56" s="89"/>
      <c r="AJ56" s="89"/>
      <c r="AL56" s="21"/>
      <c r="AQ56" s="177"/>
      <c r="AR56" s="177"/>
      <c r="AS56" s="177"/>
      <c r="AT56" s="177"/>
      <c r="AU56" s="177"/>
      <c r="AV56" s="177"/>
    </row>
    <row r="57" spans="2:48" ht="14.4" thickBot="1" x14ac:dyDescent="0.3">
      <c r="B57" s="26"/>
      <c r="C57" s="127" t="s">
        <v>88</v>
      </c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59"/>
      <c r="AL57" s="21"/>
      <c r="AQ57" s="177"/>
      <c r="AR57" s="177"/>
      <c r="AS57" s="177"/>
      <c r="AT57" s="177"/>
      <c r="AU57" s="177"/>
      <c r="AV57" s="177"/>
    </row>
    <row r="58" spans="2:48" x14ac:dyDescent="0.25">
      <c r="B58" s="26"/>
      <c r="C58" s="143" t="s">
        <v>87</v>
      </c>
      <c r="D58" s="131">
        <v>1</v>
      </c>
      <c r="E58" s="132">
        <v>0</v>
      </c>
      <c r="F58" s="132">
        <v>0</v>
      </c>
      <c r="G58" s="132">
        <v>1</v>
      </c>
      <c r="H58" s="132">
        <v>0</v>
      </c>
      <c r="I58" s="132">
        <v>1</v>
      </c>
      <c r="J58" s="133">
        <v>0</v>
      </c>
      <c r="K58" s="78">
        <v>0</v>
      </c>
      <c r="L58" s="79">
        <v>1</v>
      </c>
      <c r="M58" s="79">
        <v>0</v>
      </c>
      <c r="N58" s="79">
        <v>1</v>
      </c>
      <c r="O58" s="79">
        <v>0</v>
      </c>
      <c r="P58" s="79">
        <v>1</v>
      </c>
      <c r="Q58" s="79">
        <v>0</v>
      </c>
      <c r="R58" s="79">
        <v>0</v>
      </c>
      <c r="S58" s="96">
        <v>1</v>
      </c>
      <c r="T58" s="97">
        <v>1</v>
      </c>
      <c r="U58" s="82">
        <v>1</v>
      </c>
      <c r="V58" s="82">
        <v>1</v>
      </c>
      <c r="W58" s="82">
        <v>1</v>
      </c>
      <c r="X58" s="82">
        <v>1</v>
      </c>
      <c r="Y58" s="82">
        <v>1</v>
      </c>
      <c r="Z58" s="82">
        <v>1</v>
      </c>
      <c r="AA58" s="82">
        <v>1</v>
      </c>
      <c r="AB58" s="83">
        <v>1</v>
      </c>
      <c r="AC58" s="84">
        <f>IFERROR(SUM(D58:J58)/COUNTIF(D58:J58,"&lt;&gt;"),"")</f>
        <v>0.42857142857142855</v>
      </c>
      <c r="AD58" s="85">
        <f>IFERROR(SUM(K58:S58)/COUNTIF(K58:S58,"&lt;&gt;"),"")</f>
        <v>0.44444444444444442</v>
      </c>
      <c r="AE58" s="86">
        <f>IFERROR(SUM(T58:AB58)/COUNTIF(T58:AB58,"&lt;&gt;"),"")</f>
        <v>1</v>
      </c>
      <c r="AF58" s="144">
        <f>IFERROR(SUM(AC58*$AR$43,AD58*$AS$43,AE58*$AT$43)/($AR$43+$AS$43+$AT$43),"")</f>
        <v>0.5002698412698412</v>
      </c>
      <c r="AG58" s="104" t="str" cm="1">
        <f t="array" ref="AG58">_xlfn.IFS( AF58="", "NA", AF58&gt;=0.9, "OPTIMAL", AF58&gt;=0.71, "EXCELLENT", AF58&gt;=0.556, "ENHANCED", AF58&lt;=0.55, "AVERAGE", TRUE, "AVERAGE")</f>
        <v>AVERAGE</v>
      </c>
      <c r="AH58" s="89"/>
      <c r="AI58" s="89"/>
      <c r="AJ58" s="89"/>
      <c r="AL58" s="21"/>
    </row>
    <row r="59" spans="2:48" x14ac:dyDescent="0.25">
      <c r="B59" s="26"/>
      <c r="C59" s="146" t="s">
        <v>25</v>
      </c>
      <c r="D59" s="135"/>
      <c r="E59" s="136"/>
      <c r="F59" s="136"/>
      <c r="G59" s="136"/>
      <c r="H59" s="136"/>
      <c r="I59" s="136"/>
      <c r="J59" s="137"/>
      <c r="K59" s="94"/>
      <c r="L59" s="95"/>
      <c r="M59" s="95"/>
      <c r="N59" s="95"/>
      <c r="O59" s="95"/>
      <c r="P59" s="95"/>
      <c r="Q59" s="95"/>
      <c r="R59" s="95"/>
      <c r="S59" s="96"/>
      <c r="T59" s="97"/>
      <c r="U59" s="98"/>
      <c r="V59" s="98"/>
      <c r="W59" s="98"/>
      <c r="X59" s="98"/>
      <c r="Y59" s="98"/>
      <c r="Z59" s="98"/>
      <c r="AA59" s="98"/>
      <c r="AB59" s="99"/>
      <c r="AC59" s="100" t="str">
        <f t="shared" ref="AC59:AC63" si="15">IFERROR(SUM(D59:J59)/COUNTIF(D59:J59,"&lt;&gt;"),"")</f>
        <v/>
      </c>
      <c r="AD59" s="101" t="str">
        <f t="shared" ref="AD59:AD63" si="16">IFERROR(SUM(K59:S59)/COUNTIF(K59:S59,"&lt;&gt;"),"")</f>
        <v/>
      </c>
      <c r="AE59" s="102" t="str">
        <f t="shared" ref="AE59:AE63" si="17">IFERROR(SUM(T59:AB59)/COUNTIF(T59:AB59,"&lt;&gt;"),"")</f>
        <v/>
      </c>
      <c r="AF59" s="145" t="str">
        <f t="shared" ref="AF59:AF63" si="18">IFERROR(SUM(AC59*$AR$43,AD59*$AS$43,AE59*$AT$43)/($AR$43+$AS$43+$AT$43),"")</f>
        <v/>
      </c>
      <c r="AG59" s="104" t="str" cm="1">
        <f t="array" ref="AG59">_xlfn.IFS( AF59="", "NA", AF59&gt;=0.9, "OPTIMAL", AF59&gt;=0.71, "EXCELLENT", AF59&gt;=0.556, "ENHANCED", AF59&lt;=0.55, "AVERAGE", TRUE, "AVERAGE")</f>
        <v>NA</v>
      </c>
      <c r="AH59" s="89"/>
      <c r="AI59" s="89"/>
      <c r="AJ59" s="89"/>
      <c r="AL59" s="21"/>
    </row>
    <row r="60" spans="2:48" x14ac:dyDescent="0.25">
      <c r="B60" s="26"/>
      <c r="C60" s="146" t="s">
        <v>90</v>
      </c>
      <c r="D60" s="135"/>
      <c r="E60" s="136"/>
      <c r="F60" s="136"/>
      <c r="G60" s="136"/>
      <c r="H60" s="136"/>
      <c r="I60" s="136"/>
      <c r="J60" s="137"/>
      <c r="K60" s="94"/>
      <c r="L60" s="95"/>
      <c r="M60" s="95"/>
      <c r="N60" s="95"/>
      <c r="O60" s="95"/>
      <c r="P60" s="95"/>
      <c r="Q60" s="95"/>
      <c r="R60" s="95"/>
      <c r="S60" s="96"/>
      <c r="T60" s="97"/>
      <c r="U60" s="98"/>
      <c r="V60" s="98"/>
      <c r="W60" s="98"/>
      <c r="X60" s="98"/>
      <c r="Y60" s="98"/>
      <c r="Z60" s="98"/>
      <c r="AA60" s="98"/>
      <c r="AB60" s="99"/>
      <c r="AC60" s="100" t="str">
        <f t="shared" si="15"/>
        <v/>
      </c>
      <c r="AD60" s="101" t="str">
        <f t="shared" si="16"/>
        <v/>
      </c>
      <c r="AE60" s="102" t="str">
        <f t="shared" si="17"/>
        <v/>
      </c>
      <c r="AF60" s="145" t="str">
        <f t="shared" si="18"/>
        <v/>
      </c>
      <c r="AG60" s="104" t="str" cm="1">
        <f t="array" ref="AG60">_xlfn.IFS( AF60="", "NA", AF60&gt;=0.9, "OPTIMAL", AF60&gt;=0.71, "EXCELLENT", AF60&gt;=0.556, "ENHANCED", AF60&lt;=0.55, "AVERAGE", TRUE, "AVERAGE")</f>
        <v>NA</v>
      </c>
      <c r="AH60" s="89"/>
      <c r="AI60" s="89"/>
      <c r="AJ60" s="89"/>
      <c r="AL60" s="21"/>
    </row>
    <row r="61" spans="2:48" x14ac:dyDescent="0.25">
      <c r="B61" s="26"/>
      <c r="C61" s="146" t="s">
        <v>34</v>
      </c>
      <c r="D61" s="135"/>
      <c r="E61" s="136"/>
      <c r="F61" s="136"/>
      <c r="G61" s="136"/>
      <c r="H61" s="136"/>
      <c r="I61" s="136"/>
      <c r="J61" s="137"/>
      <c r="K61" s="94"/>
      <c r="L61" s="95"/>
      <c r="M61" s="95"/>
      <c r="N61" s="95"/>
      <c r="O61" s="95"/>
      <c r="P61" s="95"/>
      <c r="Q61" s="95"/>
      <c r="R61" s="95"/>
      <c r="S61" s="96"/>
      <c r="T61" s="97"/>
      <c r="U61" s="98"/>
      <c r="V61" s="98"/>
      <c r="W61" s="98"/>
      <c r="X61" s="98"/>
      <c r="Y61" s="98"/>
      <c r="Z61" s="98"/>
      <c r="AA61" s="98"/>
      <c r="AB61" s="99"/>
      <c r="AC61" s="100" t="str">
        <f t="shared" si="15"/>
        <v/>
      </c>
      <c r="AD61" s="101" t="str">
        <f t="shared" si="16"/>
        <v/>
      </c>
      <c r="AE61" s="102" t="str">
        <f t="shared" si="17"/>
        <v/>
      </c>
      <c r="AF61" s="145" t="str">
        <f t="shared" si="18"/>
        <v/>
      </c>
      <c r="AG61" s="104" t="str" cm="1">
        <f t="array" ref="AG61">_xlfn.IFS( AF61="", "NA", AF61&gt;=0.9, "OPTIMAL", AF61&gt;=0.71, "EXCELLENT", AF61&gt;=0.556, "ENHANCED", AF61&lt;=0.55, "AVERAGE", TRUE, "AVERAGE")</f>
        <v>NA</v>
      </c>
      <c r="AH61" s="89"/>
      <c r="AI61" s="89"/>
      <c r="AJ61" s="89"/>
      <c r="AL61" s="21"/>
    </row>
    <row r="62" spans="2:48" x14ac:dyDescent="0.25">
      <c r="B62" s="26"/>
      <c r="C62" s="146" t="s">
        <v>30</v>
      </c>
      <c r="D62" s="135"/>
      <c r="E62" s="136"/>
      <c r="F62" s="136"/>
      <c r="G62" s="136"/>
      <c r="H62" s="136"/>
      <c r="I62" s="136"/>
      <c r="J62" s="137"/>
      <c r="K62" s="94"/>
      <c r="L62" s="95"/>
      <c r="M62" s="95"/>
      <c r="N62" s="95"/>
      <c r="O62" s="95"/>
      <c r="P62" s="95"/>
      <c r="Q62" s="95"/>
      <c r="R62" s="95"/>
      <c r="S62" s="96"/>
      <c r="T62" s="97"/>
      <c r="U62" s="98"/>
      <c r="V62" s="98"/>
      <c r="W62" s="98"/>
      <c r="X62" s="98"/>
      <c r="Y62" s="98"/>
      <c r="Z62" s="98"/>
      <c r="AA62" s="98"/>
      <c r="AB62" s="99"/>
      <c r="AC62" s="100" t="str">
        <f t="shared" si="15"/>
        <v/>
      </c>
      <c r="AD62" s="101" t="str">
        <f t="shared" si="16"/>
        <v/>
      </c>
      <c r="AE62" s="102" t="str">
        <f t="shared" si="17"/>
        <v/>
      </c>
      <c r="AF62" s="145" t="str">
        <f t="shared" si="18"/>
        <v/>
      </c>
      <c r="AG62" s="104" t="str" cm="1">
        <f t="array" ref="AG62">_xlfn.IFS( AF62="", "NA", AF62&gt;=0.9, "OPTIMAL", AF62&gt;=0.71, "EXCELLENT", AF62&gt;=0.556, "ENHANCED", AF62&lt;=0.55, "AVERAGE", TRUE, "AVERAGE")</f>
        <v>NA</v>
      </c>
      <c r="AH62" s="89"/>
      <c r="AI62" s="89"/>
      <c r="AJ62" s="89"/>
      <c r="AL62" s="21"/>
    </row>
    <row r="63" spans="2:48" ht="14.4" thickBot="1" x14ac:dyDescent="0.3">
      <c r="B63" s="26"/>
      <c r="C63" s="146" t="s">
        <v>42</v>
      </c>
      <c r="D63" s="135"/>
      <c r="E63" s="136"/>
      <c r="F63" s="136"/>
      <c r="G63" s="136"/>
      <c r="H63" s="136"/>
      <c r="I63" s="136"/>
      <c r="J63" s="137"/>
      <c r="K63" s="94"/>
      <c r="L63" s="95"/>
      <c r="M63" s="95"/>
      <c r="N63" s="95"/>
      <c r="O63" s="95"/>
      <c r="P63" s="95"/>
      <c r="Q63" s="95"/>
      <c r="R63" s="95"/>
      <c r="S63" s="96"/>
      <c r="T63" s="97"/>
      <c r="U63" s="98"/>
      <c r="V63" s="98"/>
      <c r="W63" s="98"/>
      <c r="X63" s="98"/>
      <c r="Y63" s="98"/>
      <c r="Z63" s="98"/>
      <c r="AA63" s="98"/>
      <c r="AB63" s="99"/>
      <c r="AC63" s="115" t="str">
        <f t="shared" si="15"/>
        <v/>
      </c>
      <c r="AD63" s="116" t="str">
        <f t="shared" si="16"/>
        <v/>
      </c>
      <c r="AE63" s="117" t="str">
        <f t="shared" si="17"/>
        <v/>
      </c>
      <c r="AF63" s="158" t="str">
        <f t="shared" si="18"/>
        <v/>
      </c>
      <c r="AG63" s="119" t="str" cm="1">
        <f t="array" ref="AG63">_xlfn.IFS( AF63="", "NA", AF63&gt;=0.9, "OPTIMAL", AF63&gt;=0.71, "EXCELLENT", AF63&gt;=0.556, "ENHANCED", AF63&lt;=0.55, "AVERAGE", TRUE, "AVERAGE")</f>
        <v>NA</v>
      </c>
      <c r="AH63" s="89"/>
      <c r="AI63" s="89"/>
      <c r="AJ63" s="89"/>
      <c r="AL63" s="21"/>
    </row>
    <row r="64" spans="2:48" ht="14.4" thickBot="1" x14ac:dyDescent="0.3">
      <c r="B64" s="26"/>
      <c r="C64" s="256" t="s">
        <v>91</v>
      </c>
      <c r="D64" s="257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154">
        <f>IFERROR(AVERAGE(AC58:AC63),"")</f>
        <v>0.42857142857142855</v>
      </c>
      <c r="AD64" s="155">
        <f>IFERROR(AVERAGE(AD58:AD63),"")</f>
        <v>0.44444444444444442</v>
      </c>
      <c r="AE64" s="156">
        <f>IFERROR(AVERAGE(AE58:AE63),"")</f>
        <v>1</v>
      </c>
      <c r="AF64" s="157">
        <f>IFERROR(AVERAGE(AF58:AF63), "")</f>
        <v>0.5002698412698412</v>
      </c>
      <c r="AG64" s="124" t="str" cm="1">
        <f t="array" ref="AG64">_xlfn.IFS( AF64="", "NA", AF64&gt;=0.9, "OPTIMAL", AF64&gt;=0.71, "EXCELLENT", AF64&gt;=0.556, "ENHANCED", AF64&lt;=0.55, "AVERAGE", TRUE, "AVERAGE")</f>
        <v>AVERAGE</v>
      </c>
      <c r="AH64" s="125">
        <f>AF64</f>
        <v>0.5002698412698412</v>
      </c>
      <c r="AI64" s="89"/>
      <c r="AJ64" s="89"/>
      <c r="AL64" s="21"/>
    </row>
    <row r="65" spans="2:38" ht="14.4" thickBot="1" x14ac:dyDescent="0.3">
      <c r="B65" s="26"/>
      <c r="C65" s="127" t="s">
        <v>81</v>
      </c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9"/>
      <c r="AL65" s="21"/>
    </row>
    <row r="66" spans="2:38" x14ac:dyDescent="0.25">
      <c r="B66" s="26"/>
      <c r="C66" s="143" t="s">
        <v>93</v>
      </c>
      <c r="D66" s="75">
        <v>1</v>
      </c>
      <c r="E66" s="76">
        <v>0</v>
      </c>
      <c r="F66" s="76">
        <v>1</v>
      </c>
      <c r="G66" s="76">
        <v>0</v>
      </c>
      <c r="H66" s="76">
        <v>1</v>
      </c>
      <c r="I66" s="76">
        <v>1</v>
      </c>
      <c r="J66" s="77">
        <v>1</v>
      </c>
      <c r="K66" s="78">
        <v>1</v>
      </c>
      <c r="L66" s="79">
        <v>1</v>
      </c>
      <c r="M66" s="79">
        <v>1</v>
      </c>
      <c r="N66" s="79">
        <v>0</v>
      </c>
      <c r="O66" s="79">
        <v>1</v>
      </c>
      <c r="P66" s="79">
        <v>1</v>
      </c>
      <c r="Q66" s="79">
        <v>1</v>
      </c>
      <c r="R66" s="79">
        <v>1</v>
      </c>
      <c r="S66" s="80">
        <v>0</v>
      </c>
      <c r="T66" s="81">
        <v>1</v>
      </c>
      <c r="U66" s="82">
        <v>1</v>
      </c>
      <c r="V66" s="82">
        <v>0</v>
      </c>
      <c r="W66" s="82">
        <v>1</v>
      </c>
      <c r="X66" s="82">
        <v>0</v>
      </c>
      <c r="Y66" s="82">
        <v>1</v>
      </c>
      <c r="Z66" s="82">
        <v>0</v>
      </c>
      <c r="AA66" s="82">
        <v>1</v>
      </c>
      <c r="AB66" s="83">
        <v>0</v>
      </c>
      <c r="AC66" s="84">
        <f>IFERROR(SUM(D66:J66)/COUNTIF(D66:J66,"&lt;&gt;"),"")</f>
        <v>0.7142857142857143</v>
      </c>
      <c r="AD66" s="85">
        <f>IFERROR(SUM(K66:S66)/COUNTIF(K66:S66,"&lt;&gt;"),"")</f>
        <v>0.77777777777777779</v>
      </c>
      <c r="AE66" s="86">
        <f>IFERROR(SUM(T66:AB66)/COUNTIF(T66:AB66,"&lt;&gt;"),"")</f>
        <v>0.55555555555555558</v>
      </c>
      <c r="AF66" s="144">
        <f>IFERROR(SUM(AC66*$AR$43,AD66*$AS$43,AE66*$AT$43)/($AR$43+$AS$43+$AT$43),"")</f>
        <v>0.72485714285714287</v>
      </c>
      <c r="AG66" s="104" t="str" cm="1">
        <f t="array" ref="AG66">_xlfn.IFS( AF66="", "NA", AF66&gt;=0.9, "OPTIMAL", AF66&gt;=0.71, "EXCELLENT", AF66&gt;=0.556, "ENHANCED", AF66&lt;=0.55, "AVERAGE", TRUE, "AVERAGE")</f>
        <v>EXCELLENT</v>
      </c>
      <c r="AH66" s="89"/>
      <c r="AI66" s="89"/>
      <c r="AJ66" s="89"/>
      <c r="AL66" s="21"/>
    </row>
    <row r="67" spans="2:38" x14ac:dyDescent="0.25">
      <c r="B67" s="26"/>
      <c r="C67" s="146" t="s">
        <v>82</v>
      </c>
      <c r="D67" s="135"/>
      <c r="E67" s="136"/>
      <c r="F67" s="136"/>
      <c r="G67" s="136"/>
      <c r="H67" s="136"/>
      <c r="I67" s="136"/>
      <c r="J67" s="137"/>
      <c r="K67" s="94"/>
      <c r="L67" s="95"/>
      <c r="M67" s="95"/>
      <c r="N67" s="95"/>
      <c r="O67" s="95"/>
      <c r="P67" s="95"/>
      <c r="Q67" s="95"/>
      <c r="R67" s="95"/>
      <c r="S67" s="96"/>
      <c r="T67" s="97"/>
      <c r="U67" s="98"/>
      <c r="V67" s="98"/>
      <c r="W67" s="98"/>
      <c r="X67" s="98"/>
      <c r="Y67" s="98"/>
      <c r="Z67" s="98"/>
      <c r="AA67" s="98"/>
      <c r="AB67" s="99"/>
      <c r="AC67" s="100" t="str">
        <f t="shared" ref="AC67:AC69" si="19">IFERROR(SUM(D67:J67)/COUNTIF(D67:J67,"&lt;&gt;"),"")</f>
        <v/>
      </c>
      <c r="AD67" s="101" t="str">
        <f t="shared" ref="AD67:AD69" si="20">IFERROR(SUM(K67:S67)/COUNTIF(K67:S67,"&lt;&gt;"),"")</f>
        <v/>
      </c>
      <c r="AE67" s="102" t="str">
        <f>IFERROR(SUM(T67:AB67)/COUNTIF(T67:AB67,"&lt;&gt;"),"")</f>
        <v/>
      </c>
      <c r="AF67" s="145" t="str">
        <f t="shared" ref="AF67:AF69" si="21">IFERROR(SUM(AC67*$AR$43,AD67*$AS$43,AE67*$AT$43)/($AR$43+$AS$43+$AT$43),"")</f>
        <v/>
      </c>
      <c r="AG67" s="104" t="str" cm="1">
        <f t="array" ref="AG67">_xlfn.IFS( AF67="", "NA", AF67&gt;=0.9, "OPTIMAL", AF67&gt;=0.71, "EXCELLENT", AF67&gt;=0.556, "ENHANCED", AF67&lt;=0.55, "AVERAGE", TRUE, "AVERAGE")</f>
        <v>NA</v>
      </c>
      <c r="AH67" s="89"/>
      <c r="AI67" s="89"/>
      <c r="AJ67" s="89"/>
      <c r="AL67" s="21"/>
    </row>
    <row r="68" spans="2:38" x14ac:dyDescent="0.25">
      <c r="B68" s="26"/>
      <c r="C68" s="146" t="s">
        <v>83</v>
      </c>
      <c r="D68" s="135"/>
      <c r="E68" s="136"/>
      <c r="F68" s="136"/>
      <c r="G68" s="136"/>
      <c r="H68" s="136"/>
      <c r="I68" s="136"/>
      <c r="J68" s="137"/>
      <c r="K68" s="94"/>
      <c r="L68" s="95"/>
      <c r="M68" s="95"/>
      <c r="N68" s="95"/>
      <c r="O68" s="95"/>
      <c r="P68" s="95"/>
      <c r="Q68" s="95"/>
      <c r="R68" s="95"/>
      <c r="S68" s="96"/>
      <c r="T68" s="97"/>
      <c r="U68" s="98"/>
      <c r="V68" s="98"/>
      <c r="W68" s="98"/>
      <c r="X68" s="98"/>
      <c r="Y68" s="98"/>
      <c r="Z68" s="98"/>
      <c r="AA68" s="98"/>
      <c r="AB68" s="99"/>
      <c r="AC68" s="100" t="str">
        <f t="shared" si="19"/>
        <v/>
      </c>
      <c r="AD68" s="101" t="str">
        <f t="shared" si="20"/>
        <v/>
      </c>
      <c r="AE68" s="102" t="str">
        <f>IFERROR(SUM(T68:AB68)/COUNTIF(T68:AB68,"&lt;&gt;"),"")</f>
        <v/>
      </c>
      <c r="AF68" s="145" t="str">
        <f t="shared" si="21"/>
        <v/>
      </c>
      <c r="AG68" s="104" t="str" cm="1">
        <f t="array" ref="AG68">_xlfn.IFS( AF68="", "NA", AF68&gt;=0.9, "OPTIMAL", AF68&gt;=0.71, "EXCELLENT", AF68&gt;=0.556, "ENHANCED", AF68&lt;=0.55, "AVERAGE", TRUE, "AVERAGE")</f>
        <v>NA</v>
      </c>
      <c r="AH68" s="89"/>
      <c r="AI68" s="89"/>
      <c r="AJ68" s="89"/>
      <c r="AL68" s="21"/>
    </row>
    <row r="69" spans="2:38" ht="14.4" thickBot="1" x14ac:dyDescent="0.3">
      <c r="B69" s="26"/>
      <c r="C69" s="146" t="s">
        <v>42</v>
      </c>
      <c r="D69" s="135"/>
      <c r="E69" s="136"/>
      <c r="F69" s="136"/>
      <c r="G69" s="136"/>
      <c r="H69" s="136"/>
      <c r="I69" s="136"/>
      <c r="J69" s="137"/>
      <c r="K69" s="94"/>
      <c r="L69" s="95"/>
      <c r="M69" s="95"/>
      <c r="N69" s="95"/>
      <c r="O69" s="95"/>
      <c r="P69" s="95"/>
      <c r="Q69" s="95"/>
      <c r="R69" s="95"/>
      <c r="S69" s="96"/>
      <c r="T69" s="97"/>
      <c r="U69" s="98"/>
      <c r="V69" s="98"/>
      <c r="W69" s="98"/>
      <c r="X69" s="98"/>
      <c r="Y69" s="98"/>
      <c r="Z69" s="98"/>
      <c r="AA69" s="98"/>
      <c r="AB69" s="99"/>
      <c r="AC69" s="115" t="str">
        <f t="shared" si="19"/>
        <v/>
      </c>
      <c r="AD69" s="116" t="str">
        <f t="shared" si="20"/>
        <v/>
      </c>
      <c r="AE69" s="117" t="str">
        <f>IFERROR(SUM(T69:AB69)/COUNTIF(T69:AB69,"&lt;&gt;"),"")</f>
        <v/>
      </c>
      <c r="AF69" s="158" t="str">
        <f t="shared" si="21"/>
        <v/>
      </c>
      <c r="AG69" s="104" t="str" cm="1">
        <f t="array" ref="AG69">_xlfn.IFS( AF69="", "NA", AF69&gt;=0.9, "OPTIMAL", AF69&gt;=0.71, "EXCELLENT", AF69&gt;=0.556, "ENHANCED", AF69&lt;=0.55, "AVERAGE", TRUE, "AVERAGE")</f>
        <v>NA</v>
      </c>
      <c r="AH69" s="89"/>
      <c r="AI69" s="89"/>
      <c r="AJ69" s="89"/>
      <c r="AL69" s="21"/>
    </row>
    <row r="70" spans="2:38" ht="14.4" thickBot="1" x14ac:dyDescent="0.3">
      <c r="B70" s="26"/>
      <c r="C70" s="256" t="s">
        <v>92</v>
      </c>
      <c r="D70" s="257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154">
        <f>IFERROR(AVERAGE(AC66:AC69),"")</f>
        <v>0.7142857142857143</v>
      </c>
      <c r="AD70" s="155">
        <f>IFERROR(AVERAGE(AD66:AD69),"")</f>
        <v>0.77777777777777779</v>
      </c>
      <c r="AE70" s="156">
        <f>IFERROR(AVERAGE(AE66:AE69),"")</f>
        <v>0.55555555555555558</v>
      </c>
      <c r="AF70" s="157">
        <f>IFERROR(AVERAGE(AF66:AF69), "")</f>
        <v>0.72485714285714287</v>
      </c>
      <c r="AG70" s="124" t="str" cm="1">
        <f t="array" ref="AG70">_xlfn.IFS( AF70="", "NA", AF70&gt;=0.9, "OPTIMAL", AF70&gt;=0.71, "EXCELLENT", AF70&gt;=0.556, "ENHANCED", AF70&lt;=0.55, "AVERAGE", TRUE, "AVERAGE")</f>
        <v>EXCELLENT</v>
      </c>
      <c r="AH70" s="125">
        <f>AF70</f>
        <v>0.72485714285714287</v>
      </c>
      <c r="AI70" s="89"/>
      <c r="AJ70" s="89"/>
      <c r="AL70" s="21"/>
    </row>
    <row r="71" spans="2:38" ht="14.4" thickBot="1" x14ac:dyDescent="0.3">
      <c r="B71" s="26"/>
      <c r="C71" s="127" t="s">
        <v>35</v>
      </c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9"/>
      <c r="AL71" s="21"/>
    </row>
    <row r="72" spans="2:38" x14ac:dyDescent="0.25">
      <c r="B72" s="26"/>
      <c r="C72" s="143" t="s">
        <v>27</v>
      </c>
      <c r="D72" s="131">
        <v>1</v>
      </c>
      <c r="E72" s="132">
        <v>0</v>
      </c>
      <c r="F72" s="132">
        <v>1</v>
      </c>
      <c r="G72" s="132">
        <v>1</v>
      </c>
      <c r="H72" s="132">
        <v>1</v>
      </c>
      <c r="I72" s="132">
        <v>1</v>
      </c>
      <c r="J72" s="133">
        <v>1</v>
      </c>
      <c r="K72" s="78">
        <v>1</v>
      </c>
      <c r="L72" s="79">
        <v>1</v>
      </c>
      <c r="M72" s="79">
        <v>1</v>
      </c>
      <c r="N72" s="79">
        <v>1</v>
      </c>
      <c r="O72" s="79">
        <v>1</v>
      </c>
      <c r="P72" s="79">
        <v>1</v>
      </c>
      <c r="Q72" s="79">
        <v>1</v>
      </c>
      <c r="R72" s="79">
        <v>1</v>
      </c>
      <c r="S72" s="96">
        <v>1</v>
      </c>
      <c r="T72" s="97">
        <v>1</v>
      </c>
      <c r="U72" s="82">
        <v>1</v>
      </c>
      <c r="V72" s="82">
        <v>1</v>
      </c>
      <c r="W72" s="82">
        <v>1</v>
      </c>
      <c r="X72" s="82">
        <v>1</v>
      </c>
      <c r="Y72" s="82">
        <v>1</v>
      </c>
      <c r="Z72" s="82">
        <v>1</v>
      </c>
      <c r="AA72" s="82">
        <v>1</v>
      </c>
      <c r="AB72" s="83">
        <v>1</v>
      </c>
      <c r="AC72" s="84">
        <f>IFERROR(SUM(D72:J72)/COUNTIF(D72:J72,"&lt;&gt;"),"")</f>
        <v>0.8571428571428571</v>
      </c>
      <c r="AD72" s="85">
        <f>IFERROR(SUM(K72:S72)/COUNTIF(K72:S72,"&lt;&gt;"),"")</f>
        <v>1</v>
      </c>
      <c r="AE72" s="86">
        <f>IFERROR(SUM(T72:AB72)/COUNTIF(T72:AB72,"&lt;&gt;"),"")</f>
        <v>1</v>
      </c>
      <c r="AF72" s="87">
        <f>IFERROR(SUM(AC72*$AR$43,AD72*$AS$43,AE72*$AT$43)/($AR$43+$AS$43+$AT$43),"")</f>
        <v>0.93742857142857139</v>
      </c>
      <c r="AG72" s="104" t="str" cm="1">
        <f t="array" ref="AG72">_xlfn.IFS( AF72="", "NA", AF72&gt;=0.9, "OPTIMAL", AF72&gt;=0.71, "EXCELLENT", AF72&gt;=0.556, "ENHANCED", AF72&lt;=0.55, "AVERAGE", TRUE, "AVERAGE")</f>
        <v>OPTIMAL</v>
      </c>
      <c r="AH72" s="89"/>
      <c r="AI72" s="89"/>
      <c r="AJ72" s="89"/>
      <c r="AL72" s="21"/>
    </row>
    <row r="73" spans="2:38" x14ac:dyDescent="0.25">
      <c r="B73" s="26"/>
      <c r="C73" s="90" t="s">
        <v>36</v>
      </c>
      <c r="D73" s="135"/>
      <c r="E73" s="136"/>
      <c r="F73" s="136"/>
      <c r="G73" s="136"/>
      <c r="H73" s="136"/>
      <c r="I73" s="136"/>
      <c r="J73" s="137"/>
      <c r="K73" s="94"/>
      <c r="L73" s="95"/>
      <c r="M73" s="95"/>
      <c r="N73" s="95"/>
      <c r="O73" s="95"/>
      <c r="P73" s="95"/>
      <c r="Q73" s="95"/>
      <c r="R73" s="95"/>
      <c r="S73" s="96"/>
      <c r="T73" s="97"/>
      <c r="U73" s="98"/>
      <c r="V73" s="98"/>
      <c r="W73" s="98"/>
      <c r="X73" s="98"/>
      <c r="Y73" s="98"/>
      <c r="Z73" s="98"/>
      <c r="AA73" s="98"/>
      <c r="AB73" s="99"/>
      <c r="AC73" s="100" t="str">
        <f t="shared" ref="AC73:AC75" si="22">IFERROR(SUM(D73:J73)/COUNTIF(D73:J73,"&lt;&gt;"),"")</f>
        <v/>
      </c>
      <c r="AD73" s="101" t="str">
        <f t="shared" ref="AD73:AD75" si="23">IFERROR(SUM(K73:S73)/COUNTIF(K73:S73,"&lt;&gt;"),"")</f>
        <v/>
      </c>
      <c r="AE73" s="102" t="str">
        <f t="shared" ref="AE73:AE75" si="24">IFERROR(SUM(T73:AB73)/COUNTIF(T73:AB73,"&lt;&gt;"),"")</f>
        <v/>
      </c>
      <c r="AF73" s="103" t="str">
        <f t="shared" ref="AF73:AF75" si="25">IFERROR(SUM(AC73*$AR$43,AD73*$AS$43,AE73*$AT$43)/($AR$43+$AS$43+$AT$43),"")</f>
        <v/>
      </c>
      <c r="AG73" s="104" t="str" cm="1">
        <f t="array" ref="AG73">_xlfn.IFS( AF73="", "NA", AF73&gt;=0.9, "OPTIMAL", AF73&gt;=0.71, "EXCELLENT", AF73&gt;=0.556, "ENHANCED", AF73&lt;=0.55, "AVERAGE", TRUE, "AVERAGE")</f>
        <v>NA</v>
      </c>
      <c r="AH73" s="89"/>
      <c r="AI73" s="89"/>
      <c r="AJ73" s="89"/>
      <c r="AL73" s="21"/>
    </row>
    <row r="74" spans="2:38" x14ac:dyDescent="0.25">
      <c r="B74" s="26"/>
      <c r="C74" s="146" t="s">
        <v>30</v>
      </c>
      <c r="D74" s="135"/>
      <c r="E74" s="136"/>
      <c r="F74" s="136"/>
      <c r="G74" s="136"/>
      <c r="H74" s="136"/>
      <c r="I74" s="136"/>
      <c r="J74" s="137"/>
      <c r="K74" s="94"/>
      <c r="L74" s="95"/>
      <c r="M74" s="95"/>
      <c r="N74" s="95"/>
      <c r="O74" s="95"/>
      <c r="P74" s="95"/>
      <c r="Q74" s="95"/>
      <c r="R74" s="95"/>
      <c r="S74" s="96"/>
      <c r="T74" s="97"/>
      <c r="U74" s="98"/>
      <c r="V74" s="98"/>
      <c r="W74" s="98"/>
      <c r="X74" s="98"/>
      <c r="Y74" s="98"/>
      <c r="Z74" s="98"/>
      <c r="AA74" s="98"/>
      <c r="AB74" s="99"/>
      <c r="AC74" s="100" t="str">
        <f t="shared" si="22"/>
        <v/>
      </c>
      <c r="AD74" s="101" t="str">
        <f t="shared" si="23"/>
        <v/>
      </c>
      <c r="AE74" s="102" t="str">
        <f t="shared" si="24"/>
        <v/>
      </c>
      <c r="AF74" s="103" t="str">
        <f t="shared" si="25"/>
        <v/>
      </c>
      <c r="AG74" s="104" t="str" cm="1">
        <f t="array" ref="AG74">_xlfn.IFS( AF74="", "NA", AF74&gt;=0.9, "OPTIMAL", AF74&gt;=0.71, "EXCELLENT", AF74&gt;=0.556, "ENHANCED", AF74&lt;=0.55, "AVERAGE", TRUE, "AVERAGE")</f>
        <v>NA</v>
      </c>
      <c r="AH74" s="89"/>
      <c r="AI74" s="89"/>
      <c r="AJ74" s="89"/>
      <c r="AL74" s="21"/>
    </row>
    <row r="75" spans="2:38" ht="14.4" thickBot="1" x14ac:dyDescent="0.3">
      <c r="B75" s="26"/>
      <c r="C75" s="105" t="s">
        <v>37</v>
      </c>
      <c r="D75" s="135"/>
      <c r="E75" s="136"/>
      <c r="F75" s="136"/>
      <c r="G75" s="136"/>
      <c r="H75" s="136"/>
      <c r="I75" s="136"/>
      <c r="J75" s="137"/>
      <c r="K75" s="94"/>
      <c r="L75" s="95"/>
      <c r="M75" s="95"/>
      <c r="N75" s="95"/>
      <c r="O75" s="95"/>
      <c r="P75" s="95"/>
      <c r="Q75" s="95"/>
      <c r="R75" s="95"/>
      <c r="S75" s="96"/>
      <c r="T75" s="97"/>
      <c r="U75" s="98"/>
      <c r="V75" s="98"/>
      <c r="W75" s="98"/>
      <c r="X75" s="98"/>
      <c r="Y75" s="98"/>
      <c r="Z75" s="98"/>
      <c r="AA75" s="98"/>
      <c r="AB75" s="99"/>
      <c r="AC75" s="115" t="str">
        <f t="shared" si="22"/>
        <v/>
      </c>
      <c r="AD75" s="116" t="str">
        <f t="shared" si="23"/>
        <v/>
      </c>
      <c r="AE75" s="117" t="str">
        <f t="shared" si="24"/>
        <v/>
      </c>
      <c r="AF75" s="103" t="str">
        <f t="shared" si="25"/>
        <v/>
      </c>
      <c r="AG75" s="104" t="str" cm="1">
        <f t="array" ref="AG75">_xlfn.IFS( AF75="", "NA", AF75&gt;=0.9, "OPTIMAL", AF75&gt;=0.71, "EXCELLENT", AF75&gt;=0.556, "ENHANCED", AF75&lt;=0.55, "AVERAGE", TRUE, "AVERAGE")</f>
        <v>NA</v>
      </c>
      <c r="AH75" s="89"/>
      <c r="AI75" s="89"/>
      <c r="AJ75" s="89"/>
      <c r="AL75" s="21"/>
    </row>
    <row r="76" spans="2:38" ht="14.4" thickBot="1" x14ac:dyDescent="0.3">
      <c r="B76" s="26"/>
      <c r="C76" s="256" t="s">
        <v>89</v>
      </c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154">
        <f>IFERROR(AVERAGE(AC72:AC75),"")</f>
        <v>0.8571428571428571</v>
      </c>
      <c r="AD76" s="155">
        <f>IFERROR(AVERAGE(AD72:AD75),"")</f>
        <v>1</v>
      </c>
      <c r="AE76" s="156">
        <f>IFERROR(AVERAGE(AE72:AE75),"")</f>
        <v>1</v>
      </c>
      <c r="AF76" s="157">
        <f>IFERROR(AVERAGE(AF72:AF75), "")</f>
        <v>0.93742857142857139</v>
      </c>
      <c r="AG76" s="124" t="str" cm="1">
        <f t="array" ref="AG76">_xlfn.IFS( AF76="", "NA", AF76&gt;=0.9, "OPTIMAL", AF76&gt;=0.71, "EXCELLENT", AF76&gt;=0.556, "ENHANCED", AF76&lt;=0.55, "AVERAGE", TRUE, "AVERAGE")</f>
        <v>OPTIMAL</v>
      </c>
      <c r="AH76" s="125">
        <f>AF76</f>
        <v>0.93742857142857139</v>
      </c>
      <c r="AI76" s="89"/>
      <c r="AJ76" s="89"/>
      <c r="AL76" s="21"/>
    </row>
    <row r="77" spans="2:38" x14ac:dyDescent="0.25">
      <c r="B77" s="26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60"/>
      <c r="Z77" s="160"/>
      <c r="AA77" s="160"/>
      <c r="AB77" s="160"/>
      <c r="AC77" s="161"/>
      <c r="AD77" s="162"/>
      <c r="AE77" s="163"/>
      <c r="AF77" s="164"/>
      <c r="AG77" s="164"/>
      <c r="AH77" s="165"/>
      <c r="AI77" s="89"/>
      <c r="AJ77" s="89"/>
      <c r="AL77" s="21"/>
    </row>
    <row r="78" spans="2:38" ht="14.4" x14ac:dyDescent="0.25">
      <c r="B78" s="166"/>
      <c r="C78" s="167" t="s">
        <v>94</v>
      </c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9"/>
      <c r="AD78" s="170"/>
      <c r="AE78" s="171"/>
      <c r="AF78" s="172"/>
      <c r="AG78" s="172"/>
      <c r="AH78" s="89"/>
      <c r="AI78" s="89"/>
      <c r="AJ78" s="89"/>
      <c r="AL78" s="21"/>
    </row>
    <row r="79" spans="2:38" ht="14.4" thickBot="1" x14ac:dyDescent="0.3">
      <c r="B79" s="173"/>
      <c r="C79" s="174"/>
      <c r="D79" s="174"/>
      <c r="E79" s="174"/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4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5"/>
    </row>
  </sheetData>
  <mergeCells count="25">
    <mergeCell ref="AD17:AH17"/>
    <mergeCell ref="B1:B5"/>
    <mergeCell ref="C1:C5"/>
    <mergeCell ref="D1:AL5"/>
    <mergeCell ref="AJ7:AK7"/>
    <mergeCell ref="L16:X16"/>
    <mergeCell ref="AC30:AF30"/>
    <mergeCell ref="AD18:AE18"/>
    <mergeCell ref="AD19:AE19"/>
    <mergeCell ref="AD20:AE20"/>
    <mergeCell ref="AD21:AE21"/>
    <mergeCell ref="AD22:AE22"/>
    <mergeCell ref="AD24:AH24"/>
    <mergeCell ref="D26:AB26"/>
    <mergeCell ref="AE26:AH26"/>
    <mergeCell ref="D27:J28"/>
    <mergeCell ref="K27:S28"/>
    <mergeCell ref="T27:AB28"/>
    <mergeCell ref="C76:AB76"/>
    <mergeCell ref="C37:AB37"/>
    <mergeCell ref="C42:AB42"/>
    <mergeCell ref="C49:AB49"/>
    <mergeCell ref="C56:AB56"/>
    <mergeCell ref="C64:AB64"/>
    <mergeCell ref="C70:AB70"/>
  </mergeCells>
  <conditionalFormatting sqref="AD19:AE22">
    <cfRule type="iconSet" priority="21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G33:AG37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39:AG4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42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44:AG48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4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1:AG5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6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58:AG6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6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66:AG6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2:AG7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77:AG78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37:AJ37">
    <cfRule type="iconSet" priority="20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42:AJ42">
    <cfRule type="iconSet" priority="17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49:AJ49">
    <cfRule type="iconSet" priority="14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56:AJ56">
    <cfRule type="iconSet" priority="11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64:AJ64">
    <cfRule type="iconSet" priority="8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70:AJ70">
    <cfRule type="iconSet" priority="5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H76:AJ76">
    <cfRule type="iconSet" priority="2">
      <iconSet iconSet="5Quarters" showValue="0">
        <cfvo type="percent" val="0"/>
        <cfvo type="num" val="0.56000000000000005"/>
        <cfvo type="num" val="0.56000000000000005"/>
        <cfvo type="num" val="0.71"/>
        <cfvo type="num" val="0.9"/>
      </iconSet>
    </cfRule>
  </conditionalFormatting>
  <conditionalFormatting sqref="AK9:AK15">
    <cfRule type="colorScale" priority="1">
      <colorScale>
        <cfvo type="num" val="0.54"/>
        <cfvo type="num" val="0.625"/>
        <cfvo type="num" val="0.81"/>
        <color rgb="FFF8696B"/>
        <color rgb="FFF7C963"/>
        <color rgb="FF57BA34"/>
      </colorScale>
    </cfRule>
  </conditionalFormatting>
  <dataValidations count="1">
    <dataValidation type="list" allowBlank="1" showInputMessage="1" showErrorMessage="1" sqref="D66:AB69 D44:AB48 D33:AB36 D51:AB55 D39:AB41 D58:AB63 D72:AB75" xr:uid="{A7174D7A-DAA9-4BF9-8D91-3D0DAEB46E38}">
      <formula1>$AR$32:$AR$34</formula1>
    </dataValidation>
  </dataValidations>
  <pageMargins left="0.7" right="0.7" top="0.75" bottom="0.75" header="0.3" footer="0.3"/>
  <pageSetup scale="40" orientation="portrait" horizontalDpi="1200" verticalDpi="1200" r:id="rId1"/>
  <colBreaks count="1" manualBreakCount="1">
    <brk id="37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8" id="{EAC4F37D-7A90-4E3E-8AB1-BA9458615697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AH39:AJ41</xm:sqref>
        </x14:conditionalFormatting>
        <x14:conditionalFormatting xmlns:xm="http://schemas.microsoft.com/office/excel/2006/main">
          <x14:cfRule type="iconSet" priority="27" id="{4D0D02A5-E4EA-4FA5-93AA-50B2C6AAC42C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AH44:AJ48</xm:sqref>
        </x14:conditionalFormatting>
        <x14:conditionalFormatting xmlns:xm="http://schemas.microsoft.com/office/excel/2006/main">
          <x14:cfRule type="iconSet" priority="26" id="{92A38A67-1C47-40BD-997C-2C3E5AD8EB1A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AH51:AJ55</xm:sqref>
        </x14:conditionalFormatting>
        <x14:conditionalFormatting xmlns:xm="http://schemas.microsoft.com/office/excel/2006/main">
          <x14:cfRule type="iconSet" priority="30" id="{13064E63-13C2-4C78-8C4C-63A8761DA04B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AH58:AJ63</xm:sqref>
        </x14:conditionalFormatting>
        <x14:conditionalFormatting xmlns:xm="http://schemas.microsoft.com/office/excel/2006/main">
          <x14:cfRule type="iconSet" priority="25" id="{E50ED166-CB0C-4859-95DA-B99F9C58077C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AH66:AJ69</xm:sqref>
        </x14:conditionalFormatting>
        <x14:conditionalFormatting xmlns:xm="http://schemas.microsoft.com/office/excel/2006/main">
          <x14:cfRule type="iconSet" priority="24" id="{122520B7-16EB-40F8-BF42-CA8B6E289C82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AH72:AJ75</xm:sqref>
        </x14:conditionalFormatting>
        <x14:conditionalFormatting xmlns:xm="http://schemas.microsoft.com/office/excel/2006/main">
          <x14:cfRule type="iconSet" priority="23" id="{397F7469-7492-4367-A0FC-99360C7DD00A}">
            <x14:iconSet iconSet="4TrafficLights" showValue="0" custom="1">
              <x14:cfvo type="percent">
                <xm:f>0</xm:f>
              </x14:cfvo>
              <x14:cfvo type="num">
                <xm:f>0.21</xm:f>
              </x14:cfvo>
              <x14:cfvo type="num">
                <xm:f>0.4</xm:f>
              </x14:cfvo>
              <x14:cfvo type="num">
                <xm:f>0.71</xm:f>
              </x14:cfvo>
              <x14:cfIcon iconSet="3TrafficLights1" iconId="0"/>
              <x14:cfIcon iconSet="3TrafficLights1" iconId="2"/>
              <x14:cfIcon iconSet="4RedToBlack" iconId="1"/>
              <x14:cfIcon iconSet="3TrafficLights1" iconId="1"/>
            </x14:iconSet>
          </x14:cfRule>
          <xm:sqref>AH77:AJ78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8B1A-3EDF-42FF-98FA-9E0E521171D0}">
  <dimension ref="A1:N67"/>
  <sheetViews>
    <sheetView topLeftCell="A6" workbookViewId="0">
      <selection activeCell="H7" sqref="H7"/>
    </sheetView>
  </sheetViews>
  <sheetFormatPr defaultRowHeight="13.8" x14ac:dyDescent="0.25"/>
  <cols>
    <col min="1" max="1" width="48.09765625" bestFit="1" customWidth="1"/>
    <col min="2" max="2" width="12.69921875" customWidth="1"/>
    <col min="3" max="3" width="16.19921875" customWidth="1"/>
    <col min="4" max="7" width="12.69921875" customWidth="1"/>
    <col min="8" max="8" width="36.69921875" customWidth="1"/>
    <col min="9" max="9" width="12.59765625" bestFit="1" customWidth="1"/>
  </cols>
  <sheetData>
    <row r="1" spans="1:9" ht="14.4" x14ac:dyDescent="0.3">
      <c r="A1" s="4" t="e">
        <f>#REF!</f>
        <v>#REF!</v>
      </c>
      <c r="B1" s="5" t="s">
        <v>50</v>
      </c>
      <c r="C1" s="5" t="s">
        <v>51</v>
      </c>
      <c r="D1" s="5" t="s">
        <v>52</v>
      </c>
      <c r="E1" s="5" t="s">
        <v>59</v>
      </c>
      <c r="F1" s="5" t="s">
        <v>56</v>
      </c>
      <c r="G1" s="5" t="s">
        <v>53</v>
      </c>
      <c r="H1" s="5" t="s">
        <v>63</v>
      </c>
      <c r="I1" s="7" t="s">
        <v>95</v>
      </c>
    </row>
    <row r="2" spans="1:9" ht="14.4" x14ac:dyDescent="0.3">
      <c r="A2" s="10" t="s">
        <v>96</v>
      </c>
      <c r="B2" s="1" t="s">
        <v>54</v>
      </c>
      <c r="C2" s="1" t="s">
        <v>55</v>
      </c>
      <c r="D2" s="1" t="s">
        <v>57</v>
      </c>
      <c r="E2" s="1" t="s">
        <v>61</v>
      </c>
      <c r="F2" s="1" t="s">
        <v>60</v>
      </c>
      <c r="G2" s="1" t="s">
        <v>58</v>
      </c>
      <c r="H2" s="1" t="s">
        <v>64</v>
      </c>
      <c r="I2" s="9"/>
    </row>
    <row r="3" spans="1:9" x14ac:dyDescent="0.25">
      <c r="I3" s="9"/>
    </row>
    <row r="4" spans="1:9" x14ac:dyDescent="0.25">
      <c r="A4" s="2"/>
      <c r="I4" s="9"/>
    </row>
    <row r="5" spans="1:9" x14ac:dyDescent="0.25">
      <c r="I5" s="9"/>
    </row>
    <row r="6" spans="1:9" x14ac:dyDescent="0.25">
      <c r="A6" s="2"/>
      <c r="I6" s="9"/>
    </row>
    <row r="7" spans="1:9" x14ac:dyDescent="0.25">
      <c r="A7" s="2"/>
      <c r="I7" s="9"/>
    </row>
    <row r="8" spans="1:9" x14ac:dyDescent="0.25">
      <c r="A8" s="2"/>
      <c r="I8" s="9"/>
    </row>
    <row r="9" spans="1:9" x14ac:dyDescent="0.25">
      <c r="I9" s="9"/>
    </row>
    <row r="10" spans="1:9" x14ac:dyDescent="0.25">
      <c r="A10" s="3"/>
      <c r="I10" s="9"/>
    </row>
    <row r="11" spans="1:9" x14ac:dyDescent="0.25">
      <c r="I11" s="9"/>
    </row>
    <row r="12" spans="1:9" ht="14.4" x14ac:dyDescent="0.3">
      <c r="A12" s="4" t="e">
        <f>#REF!</f>
        <v>#REF!</v>
      </c>
      <c r="B12" s="5" t="s">
        <v>50</v>
      </c>
      <c r="C12" s="5" t="s">
        <v>51</v>
      </c>
      <c r="D12" s="5" t="s">
        <v>52</v>
      </c>
      <c r="E12" s="5" t="s">
        <v>59</v>
      </c>
      <c r="F12" s="5" t="s">
        <v>56</v>
      </c>
      <c r="G12" s="5" t="s">
        <v>62</v>
      </c>
      <c r="H12" s="5" t="s">
        <v>63</v>
      </c>
      <c r="I12" s="7" t="s">
        <v>95</v>
      </c>
    </row>
    <row r="13" spans="1:9" ht="14.4" x14ac:dyDescent="0.3">
      <c r="A13" s="10" t="s">
        <v>27</v>
      </c>
      <c r="H13" s="1" t="s">
        <v>66</v>
      </c>
      <c r="I13" s="9"/>
    </row>
    <row r="14" spans="1:9" ht="14.4" x14ac:dyDescent="0.3">
      <c r="A14" s="10" t="s">
        <v>28</v>
      </c>
      <c r="H14" s="1" t="s">
        <v>67</v>
      </c>
      <c r="I14" s="9"/>
    </row>
    <row r="15" spans="1:9" ht="14.4" x14ac:dyDescent="0.3">
      <c r="A15" s="1"/>
      <c r="H15" s="1"/>
      <c r="I15" s="9"/>
    </row>
    <row r="16" spans="1:9" ht="14.4" x14ac:dyDescent="0.3">
      <c r="A16" s="1"/>
      <c r="H16" s="1"/>
      <c r="I16" s="9"/>
    </row>
    <row r="17" spans="1:9" ht="14.4" x14ac:dyDescent="0.3">
      <c r="A17" s="1"/>
      <c r="H17" s="1"/>
      <c r="I17" s="9"/>
    </row>
    <row r="18" spans="1:9" ht="14.4" x14ac:dyDescent="0.3">
      <c r="A18" s="1"/>
      <c r="H18" s="1"/>
      <c r="I18" s="9"/>
    </row>
    <row r="19" spans="1:9" x14ac:dyDescent="0.25">
      <c r="I19" s="9"/>
    </row>
    <row r="20" spans="1:9" x14ac:dyDescent="0.25">
      <c r="I20" s="9"/>
    </row>
    <row r="21" spans="1:9" x14ac:dyDescent="0.25">
      <c r="A21" s="3"/>
      <c r="I21" s="9"/>
    </row>
    <row r="22" spans="1:9" x14ac:dyDescent="0.25">
      <c r="I22" s="9"/>
    </row>
    <row r="23" spans="1:9" ht="14.4" x14ac:dyDescent="0.3">
      <c r="A23" s="4" t="e">
        <f>#REF!</f>
        <v>#REF!</v>
      </c>
      <c r="B23" s="5" t="s">
        <v>50</v>
      </c>
      <c r="C23" s="5" t="s">
        <v>51</v>
      </c>
      <c r="D23" s="5" t="s">
        <v>52</v>
      </c>
      <c r="E23" s="5" t="s">
        <v>65</v>
      </c>
      <c r="F23" s="5" t="s">
        <v>56</v>
      </c>
      <c r="G23" s="5" t="s">
        <v>62</v>
      </c>
      <c r="H23" s="5" t="s">
        <v>63</v>
      </c>
      <c r="I23" s="7" t="s">
        <v>95</v>
      </c>
    </row>
    <row r="24" spans="1:9" x14ac:dyDescent="0.25">
      <c r="A24" s="3"/>
      <c r="I24" s="9"/>
    </row>
    <row r="25" spans="1:9" x14ac:dyDescent="0.25">
      <c r="I25" s="9"/>
    </row>
    <row r="26" spans="1:9" x14ac:dyDescent="0.25">
      <c r="A26" s="2"/>
      <c r="I26" s="9"/>
    </row>
    <row r="27" spans="1:9" x14ac:dyDescent="0.25">
      <c r="I27" s="9"/>
    </row>
    <row r="28" spans="1:9" x14ac:dyDescent="0.25">
      <c r="A28" s="3"/>
      <c r="I28" s="9"/>
    </row>
    <row r="29" spans="1:9" x14ac:dyDescent="0.25">
      <c r="I29" s="9"/>
    </row>
    <row r="30" spans="1:9" x14ac:dyDescent="0.25">
      <c r="A30" s="3"/>
      <c r="I30" s="9"/>
    </row>
    <row r="31" spans="1:9" x14ac:dyDescent="0.25">
      <c r="I31" s="9"/>
    </row>
    <row r="32" spans="1:9" x14ac:dyDescent="0.25">
      <c r="A32" s="3"/>
      <c r="I32" s="9"/>
    </row>
    <row r="33" spans="1:14" x14ac:dyDescent="0.25">
      <c r="I33" s="9"/>
    </row>
    <row r="34" spans="1:14" ht="14.4" x14ac:dyDescent="0.3">
      <c r="A34" s="4" t="e">
        <f>#REF!</f>
        <v>#REF!</v>
      </c>
      <c r="B34" s="5" t="s">
        <v>50</v>
      </c>
      <c r="C34" s="5" t="s">
        <v>51</v>
      </c>
      <c r="D34" s="5" t="s">
        <v>52</v>
      </c>
      <c r="E34" s="5" t="s">
        <v>59</v>
      </c>
      <c r="F34" s="5" t="s">
        <v>56</v>
      </c>
      <c r="G34" s="5" t="s">
        <v>62</v>
      </c>
      <c r="H34" s="5" t="s">
        <v>63</v>
      </c>
      <c r="I34" s="6" t="s">
        <v>95</v>
      </c>
      <c r="J34" s="8"/>
      <c r="K34" s="8"/>
      <c r="L34" s="8"/>
      <c r="M34" s="8"/>
      <c r="N34" s="8"/>
    </row>
    <row r="35" spans="1:14" x14ac:dyDescent="0.25">
      <c r="A35" s="3"/>
      <c r="I35" s="9"/>
    </row>
    <row r="36" spans="1:14" x14ac:dyDescent="0.25">
      <c r="I36" s="9"/>
    </row>
    <row r="37" spans="1:14" x14ac:dyDescent="0.25">
      <c r="I37" s="9"/>
    </row>
    <row r="38" spans="1:14" x14ac:dyDescent="0.25">
      <c r="I38" s="9"/>
    </row>
    <row r="39" spans="1:14" x14ac:dyDescent="0.25">
      <c r="A39" s="2"/>
      <c r="I39" s="9"/>
    </row>
    <row r="40" spans="1:14" x14ac:dyDescent="0.25">
      <c r="I40" s="9"/>
    </row>
    <row r="41" spans="1:14" x14ac:dyDescent="0.25">
      <c r="I41" s="9"/>
    </row>
    <row r="42" spans="1:14" x14ac:dyDescent="0.25">
      <c r="I42" s="9"/>
    </row>
    <row r="43" spans="1:14" x14ac:dyDescent="0.25">
      <c r="A43" s="3"/>
      <c r="I43" s="9"/>
    </row>
    <row r="44" spans="1:14" x14ac:dyDescent="0.25">
      <c r="A44" s="3"/>
      <c r="I44" s="9"/>
    </row>
    <row r="45" spans="1:14" ht="14.4" x14ac:dyDescent="0.3">
      <c r="A45" s="4" t="e">
        <f>#REF!</f>
        <v>#REF!</v>
      </c>
      <c r="B45" s="5" t="s">
        <v>50</v>
      </c>
      <c r="C45" s="5" t="s">
        <v>51</v>
      </c>
      <c r="D45" s="5" t="s">
        <v>52</v>
      </c>
      <c r="E45" s="5" t="s">
        <v>65</v>
      </c>
      <c r="F45" s="5" t="s">
        <v>56</v>
      </c>
      <c r="G45" s="5" t="s">
        <v>62</v>
      </c>
      <c r="H45" s="5" t="s">
        <v>63</v>
      </c>
      <c r="I45" s="6" t="s">
        <v>95</v>
      </c>
    </row>
    <row r="46" spans="1:14" x14ac:dyDescent="0.25">
      <c r="A46" s="3"/>
      <c r="I46" s="9"/>
    </row>
    <row r="47" spans="1:14" x14ac:dyDescent="0.25">
      <c r="A47" s="3"/>
      <c r="I47" s="9"/>
    </row>
    <row r="48" spans="1:14" x14ac:dyDescent="0.25">
      <c r="I48" s="9"/>
    </row>
    <row r="49" spans="1:9" x14ac:dyDescent="0.25">
      <c r="I49" s="9"/>
    </row>
    <row r="50" spans="1:9" x14ac:dyDescent="0.25">
      <c r="I50" s="9"/>
    </row>
    <row r="51" spans="1:9" x14ac:dyDescent="0.25">
      <c r="I51" s="9"/>
    </row>
    <row r="52" spans="1:9" x14ac:dyDescent="0.25">
      <c r="I52" s="9"/>
    </row>
    <row r="53" spans="1:9" x14ac:dyDescent="0.25">
      <c r="I53" s="9"/>
    </row>
    <row r="54" spans="1:9" x14ac:dyDescent="0.25">
      <c r="A54" s="2"/>
      <c r="I54" s="9"/>
    </row>
    <row r="55" spans="1:9" x14ac:dyDescent="0.25">
      <c r="A55" s="2"/>
      <c r="I55" s="9"/>
    </row>
    <row r="56" spans="1:9" ht="14.4" x14ac:dyDescent="0.3">
      <c r="A56" s="4" t="e">
        <f>#REF!</f>
        <v>#REF!</v>
      </c>
      <c r="B56" s="5" t="s">
        <v>50</v>
      </c>
      <c r="C56" s="5" t="s">
        <v>51</v>
      </c>
      <c r="D56" s="5" t="s">
        <v>52</v>
      </c>
      <c r="E56" s="5" t="s">
        <v>65</v>
      </c>
      <c r="F56" s="5" t="s">
        <v>56</v>
      </c>
      <c r="G56" s="5" t="s">
        <v>62</v>
      </c>
      <c r="H56" s="5" t="s">
        <v>63</v>
      </c>
      <c r="I56" s="6" t="s">
        <v>95</v>
      </c>
    </row>
    <row r="57" spans="1:9" x14ac:dyDescent="0.25">
      <c r="I57" s="9"/>
    </row>
    <row r="58" spans="1:9" x14ac:dyDescent="0.25">
      <c r="I58" s="9"/>
    </row>
    <row r="59" spans="1:9" x14ac:dyDescent="0.25">
      <c r="I59" s="9"/>
    </row>
    <row r="60" spans="1:9" x14ac:dyDescent="0.25">
      <c r="I60" s="9"/>
    </row>
    <row r="61" spans="1:9" x14ac:dyDescent="0.25">
      <c r="I61" s="9"/>
    </row>
    <row r="62" spans="1:9" x14ac:dyDescent="0.25">
      <c r="I62" s="9"/>
    </row>
    <row r="63" spans="1:9" x14ac:dyDescent="0.25">
      <c r="I63" s="9"/>
    </row>
    <row r="64" spans="1:9" x14ac:dyDescent="0.25">
      <c r="I64" s="9"/>
    </row>
    <row r="65" spans="1:9" x14ac:dyDescent="0.25">
      <c r="I65" s="9"/>
    </row>
    <row r="66" spans="1:9" x14ac:dyDescent="0.25">
      <c r="I66" s="9"/>
    </row>
    <row r="67" spans="1:9" ht="14.4" x14ac:dyDescent="0.3">
      <c r="A67" s="4" t="e">
        <f>#REF!</f>
        <v>#REF!</v>
      </c>
      <c r="B67" s="5" t="s">
        <v>50</v>
      </c>
      <c r="C67" s="5" t="s">
        <v>51</v>
      </c>
      <c r="D67" s="5" t="s">
        <v>52</v>
      </c>
      <c r="E67" s="5" t="s">
        <v>59</v>
      </c>
      <c r="F67" s="5" t="s">
        <v>56</v>
      </c>
      <c r="G67" s="5" t="s">
        <v>62</v>
      </c>
      <c r="H67" s="5" t="s">
        <v>63</v>
      </c>
      <c r="I67" s="6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A990-7A10-4DDE-B943-F134A3941978}">
  <sheetPr>
    <tabColor theme="6" tint="0.79995117038483843"/>
  </sheetPr>
  <dimension ref="A1:O138"/>
  <sheetViews>
    <sheetView workbookViewId="0">
      <selection activeCell="A7" sqref="A7"/>
    </sheetView>
  </sheetViews>
  <sheetFormatPr defaultRowHeight="13.8" x14ac:dyDescent="0.25"/>
  <cols>
    <col min="1" max="14" width="20.59765625" style="259" customWidth="1"/>
    <col min="15" max="15" width="27.3984375" style="259" customWidth="1"/>
    <col min="16" max="16384" width="8.796875" style="259"/>
  </cols>
  <sheetData>
    <row r="1" spans="1:15" x14ac:dyDescent="0.25">
      <c r="A1" s="258"/>
      <c r="B1" s="258"/>
      <c r="C1" s="258"/>
      <c r="D1" s="258"/>
      <c r="E1" s="258"/>
      <c r="F1" s="258"/>
      <c r="M1" s="260"/>
      <c r="N1" s="260"/>
      <c r="O1" s="260"/>
    </row>
    <row r="2" spans="1:15" x14ac:dyDescent="0.25">
      <c r="A2" s="258"/>
      <c r="B2" s="258"/>
      <c r="C2" s="258"/>
      <c r="D2" s="258"/>
      <c r="E2" s="258"/>
      <c r="F2" s="258"/>
      <c r="G2" s="260"/>
      <c r="H2" s="260"/>
      <c r="I2" s="260"/>
      <c r="J2" s="260"/>
      <c r="K2" s="260"/>
      <c r="L2" s="260"/>
      <c r="M2" s="260"/>
      <c r="N2" s="260"/>
      <c r="O2" s="260"/>
    </row>
    <row r="3" spans="1:15" ht="14.4" thickBot="1" x14ac:dyDescent="0.3">
      <c r="A3" s="258"/>
      <c r="B3" s="258"/>
      <c r="C3" s="258"/>
      <c r="D3" s="258"/>
      <c r="E3" s="258"/>
      <c r="F3" s="258"/>
      <c r="G3" s="260"/>
      <c r="H3" s="260"/>
      <c r="I3" s="260"/>
      <c r="J3" s="260"/>
      <c r="K3" s="260"/>
      <c r="L3" s="260"/>
      <c r="M3" s="260"/>
      <c r="N3" s="260"/>
      <c r="O3" s="260"/>
    </row>
    <row r="4" spans="1:15" ht="13.95" customHeight="1" thickTop="1" x14ac:dyDescent="0.25">
      <c r="A4" s="261" t="s">
        <v>122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3"/>
    </row>
    <row r="5" spans="1:15" ht="13.95" customHeight="1" x14ac:dyDescent="0.25">
      <c r="A5" s="264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6"/>
    </row>
    <row r="6" spans="1:15" ht="13.95" customHeight="1" thickBot="1" x14ac:dyDescent="0.3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9"/>
    </row>
    <row r="7" spans="1:15" ht="13.95" customHeight="1" x14ac:dyDescent="0.25">
      <c r="A7" s="270"/>
      <c r="B7" s="271"/>
      <c r="C7" s="271"/>
      <c r="D7" s="271"/>
      <c r="E7" s="272" t="s">
        <v>49</v>
      </c>
      <c r="F7" s="273"/>
      <c r="G7" s="273"/>
      <c r="H7" s="274"/>
      <c r="I7" s="272" t="s">
        <v>35</v>
      </c>
      <c r="J7" s="274"/>
      <c r="K7" s="273" t="s">
        <v>33</v>
      </c>
      <c r="L7" s="273"/>
      <c r="M7" s="273"/>
      <c r="N7" s="273"/>
      <c r="O7" s="275"/>
    </row>
    <row r="8" spans="1:15" ht="156.75" customHeight="1" thickBot="1" x14ac:dyDescent="0.3">
      <c r="A8" s="276"/>
      <c r="B8" s="277"/>
      <c r="C8" s="277"/>
      <c r="D8" s="277"/>
      <c r="E8" s="278"/>
      <c r="F8" s="279"/>
      <c r="G8" s="279"/>
      <c r="H8" s="280"/>
      <c r="I8" s="278"/>
      <c r="J8" s="280"/>
      <c r="K8" s="279"/>
      <c r="L8" s="279"/>
      <c r="M8" s="279"/>
      <c r="N8" s="279"/>
      <c r="O8" s="281"/>
    </row>
    <row r="9" spans="1:15" ht="15.6" thickBot="1" x14ac:dyDescent="0.3">
      <c r="A9" s="282" t="s">
        <v>123</v>
      </c>
      <c r="B9" s="282" t="s">
        <v>124</v>
      </c>
      <c r="C9" s="282" t="s">
        <v>20</v>
      </c>
      <c r="D9" s="282" t="s">
        <v>125</v>
      </c>
      <c r="E9" s="282" t="s">
        <v>126</v>
      </c>
      <c r="F9" s="282" t="s">
        <v>127</v>
      </c>
      <c r="G9" s="282" t="s">
        <v>128</v>
      </c>
      <c r="H9" s="282" t="s">
        <v>129</v>
      </c>
      <c r="I9" s="282" t="s">
        <v>130</v>
      </c>
      <c r="J9" s="282" t="s">
        <v>131</v>
      </c>
      <c r="K9" s="282" t="s">
        <v>132</v>
      </c>
      <c r="L9" s="282" t="s">
        <v>133</v>
      </c>
      <c r="M9" s="282" t="s">
        <v>134</v>
      </c>
      <c r="N9" s="283" t="s">
        <v>135</v>
      </c>
      <c r="O9" s="283" t="s">
        <v>136</v>
      </c>
    </row>
    <row r="10" spans="1:15" x14ac:dyDescent="0.25">
      <c r="A10" s="284"/>
      <c r="B10" s="285"/>
      <c r="C10" s="285"/>
      <c r="D10" s="285"/>
      <c r="E10" s="285"/>
      <c r="F10" s="285"/>
      <c r="G10" s="286"/>
      <c r="H10" s="287"/>
      <c r="I10" s="287"/>
      <c r="J10" s="287"/>
      <c r="K10" s="287"/>
      <c r="L10" s="287"/>
      <c r="M10" s="287"/>
      <c r="N10" s="287"/>
      <c r="O10" s="287"/>
    </row>
    <row r="11" spans="1:15" x14ac:dyDescent="0.25">
      <c r="A11" s="288"/>
      <c r="B11" s="289"/>
      <c r="C11" s="289"/>
      <c r="D11" s="289"/>
      <c r="E11" s="289"/>
      <c r="F11" s="289"/>
      <c r="G11" s="290"/>
      <c r="H11" s="291"/>
      <c r="I11" s="291"/>
      <c r="J11" s="291"/>
      <c r="K11" s="291"/>
      <c r="L11" s="291"/>
      <c r="M11" s="291"/>
      <c r="N11" s="291"/>
      <c r="O11" s="291"/>
    </row>
    <row r="12" spans="1:15" x14ac:dyDescent="0.25">
      <c r="A12" s="288"/>
      <c r="B12" s="289"/>
      <c r="C12" s="289"/>
      <c r="D12" s="289"/>
      <c r="E12" s="289"/>
      <c r="F12" s="289"/>
      <c r="G12" s="290"/>
      <c r="H12" s="291"/>
      <c r="I12" s="291"/>
      <c r="J12" s="291"/>
      <c r="K12" s="291"/>
      <c r="L12" s="291"/>
      <c r="M12" s="291"/>
      <c r="N12" s="291"/>
      <c r="O12" s="291"/>
    </row>
    <row r="13" spans="1:15" x14ac:dyDescent="0.25">
      <c r="A13" s="288"/>
      <c r="B13" s="289"/>
      <c r="C13" s="289"/>
      <c r="D13" s="289"/>
      <c r="E13" s="289"/>
      <c r="F13" s="289"/>
      <c r="G13" s="290"/>
      <c r="H13" s="291"/>
      <c r="I13" s="291"/>
      <c r="J13" s="291"/>
      <c r="K13" s="291"/>
      <c r="L13" s="291"/>
      <c r="M13" s="291"/>
      <c r="N13" s="291"/>
      <c r="O13" s="291"/>
    </row>
    <row r="14" spans="1:15" x14ac:dyDescent="0.25">
      <c r="A14" s="288"/>
      <c r="B14" s="289"/>
      <c r="C14" s="289"/>
      <c r="D14" s="289"/>
      <c r="E14" s="289"/>
      <c r="F14" s="289"/>
      <c r="G14" s="290"/>
      <c r="H14" s="291"/>
      <c r="I14" s="291"/>
      <c r="J14" s="291"/>
      <c r="K14" s="291"/>
      <c r="L14" s="291"/>
      <c r="M14" s="291"/>
      <c r="N14" s="291"/>
      <c r="O14" s="291"/>
    </row>
    <row r="15" spans="1:15" x14ac:dyDescent="0.25">
      <c r="A15" s="288"/>
      <c r="B15" s="289"/>
      <c r="C15" s="289"/>
      <c r="D15" s="289"/>
      <c r="E15" s="289"/>
      <c r="F15" s="289"/>
      <c r="G15" s="290"/>
      <c r="H15" s="291"/>
      <c r="I15" s="291"/>
      <c r="J15" s="291"/>
      <c r="K15" s="291"/>
      <c r="L15" s="291"/>
      <c r="M15" s="291"/>
      <c r="N15" s="291"/>
      <c r="O15" s="291"/>
    </row>
    <row r="16" spans="1:15" x14ac:dyDescent="0.25">
      <c r="A16" s="288"/>
      <c r="B16" s="289"/>
      <c r="C16" s="289"/>
      <c r="D16" s="289"/>
      <c r="E16" s="289"/>
      <c r="F16" s="289"/>
      <c r="G16" s="290"/>
      <c r="H16" s="291"/>
      <c r="I16" s="291"/>
      <c r="J16" s="291"/>
      <c r="K16" s="291"/>
      <c r="L16" s="291"/>
      <c r="M16" s="291"/>
      <c r="N16" s="291"/>
      <c r="O16" s="291"/>
    </row>
    <row r="17" spans="1:15" x14ac:dyDescent="0.25">
      <c r="A17" s="288"/>
      <c r="B17" s="289"/>
      <c r="C17" s="289"/>
      <c r="D17" s="289"/>
      <c r="E17" s="289"/>
      <c r="F17" s="289"/>
      <c r="G17" s="290"/>
      <c r="H17" s="291"/>
      <c r="I17" s="291"/>
      <c r="J17" s="291"/>
      <c r="K17" s="291"/>
      <c r="L17" s="291"/>
      <c r="M17" s="291"/>
      <c r="N17" s="291"/>
      <c r="O17" s="291"/>
    </row>
    <row r="18" spans="1:15" x14ac:dyDescent="0.25">
      <c r="A18" s="288"/>
      <c r="B18" s="289"/>
      <c r="C18" s="289"/>
      <c r="D18" s="289"/>
      <c r="E18" s="289"/>
      <c r="F18" s="289"/>
      <c r="G18" s="290"/>
      <c r="H18" s="291"/>
      <c r="I18" s="291"/>
      <c r="J18" s="291"/>
      <c r="K18" s="291"/>
      <c r="L18" s="291"/>
      <c r="M18" s="291"/>
      <c r="N18" s="291"/>
      <c r="O18" s="291"/>
    </row>
    <row r="19" spans="1:15" x14ac:dyDescent="0.25">
      <c r="A19" s="288"/>
      <c r="B19" s="289"/>
      <c r="C19" s="289"/>
      <c r="D19" s="289"/>
      <c r="E19" s="289"/>
      <c r="F19" s="289"/>
      <c r="G19" s="290"/>
      <c r="H19" s="291"/>
      <c r="I19" s="291"/>
      <c r="J19" s="291"/>
      <c r="K19" s="291"/>
      <c r="L19" s="291"/>
      <c r="M19" s="291"/>
      <c r="N19" s="291"/>
      <c r="O19" s="291"/>
    </row>
    <row r="20" spans="1:15" x14ac:dyDescent="0.25">
      <c r="A20" s="288"/>
      <c r="B20" s="289"/>
      <c r="C20" s="289"/>
      <c r="D20" s="289"/>
      <c r="E20" s="289"/>
      <c r="F20" s="289"/>
      <c r="G20" s="290"/>
      <c r="H20" s="291"/>
      <c r="I20" s="291"/>
      <c r="J20" s="291"/>
      <c r="K20" s="291"/>
      <c r="L20" s="291"/>
      <c r="M20" s="291"/>
      <c r="N20" s="291"/>
      <c r="O20" s="291"/>
    </row>
    <row r="21" spans="1:15" x14ac:dyDescent="0.25">
      <c r="A21" s="288"/>
      <c r="B21" s="289"/>
      <c r="C21" s="289"/>
      <c r="D21" s="289"/>
      <c r="E21" s="289"/>
      <c r="F21" s="289"/>
      <c r="G21" s="290"/>
      <c r="H21" s="291"/>
      <c r="I21" s="291"/>
      <c r="J21" s="291"/>
      <c r="K21" s="291"/>
      <c r="L21" s="291"/>
      <c r="M21" s="291"/>
      <c r="N21" s="291"/>
      <c r="O21" s="291"/>
    </row>
    <row r="22" spans="1:15" x14ac:dyDescent="0.25">
      <c r="A22" s="288"/>
      <c r="B22" s="289"/>
      <c r="C22" s="289"/>
      <c r="D22" s="289"/>
      <c r="E22" s="289"/>
      <c r="F22" s="289"/>
      <c r="G22" s="290"/>
      <c r="H22" s="292"/>
      <c r="I22" s="292"/>
      <c r="J22" s="292"/>
      <c r="K22" s="292"/>
      <c r="L22" s="292"/>
      <c r="M22" s="292"/>
      <c r="N22" s="292"/>
      <c r="O22" s="292"/>
    </row>
    <row r="23" spans="1:15" x14ac:dyDescent="0.25">
      <c r="A23" s="288"/>
      <c r="B23" s="289"/>
      <c r="C23" s="289"/>
      <c r="D23" s="289"/>
      <c r="E23" s="289"/>
      <c r="F23" s="289"/>
      <c r="G23" s="290"/>
      <c r="H23" s="292"/>
      <c r="I23" s="292"/>
      <c r="J23" s="292"/>
      <c r="K23" s="292"/>
      <c r="L23" s="292"/>
      <c r="M23" s="292"/>
      <c r="N23" s="292"/>
      <c r="O23" s="292"/>
    </row>
    <row r="24" spans="1:15" x14ac:dyDescent="0.25">
      <c r="A24" s="288"/>
      <c r="B24" s="289"/>
      <c r="C24" s="289"/>
      <c r="D24" s="289"/>
      <c r="E24" s="289"/>
      <c r="F24" s="289"/>
      <c r="G24" s="290"/>
      <c r="H24" s="292"/>
      <c r="I24" s="292"/>
      <c r="J24" s="292"/>
      <c r="K24" s="292"/>
      <c r="L24" s="292"/>
      <c r="M24" s="292"/>
      <c r="N24" s="292"/>
      <c r="O24" s="292"/>
    </row>
    <row r="25" spans="1:15" x14ac:dyDescent="0.25">
      <c r="A25" s="288"/>
      <c r="B25" s="289"/>
      <c r="C25" s="289"/>
      <c r="D25" s="289"/>
      <c r="E25" s="289"/>
      <c r="F25" s="289"/>
      <c r="G25" s="290"/>
      <c r="H25" s="292"/>
      <c r="I25" s="292"/>
      <c r="J25" s="292"/>
      <c r="K25" s="292"/>
      <c r="L25" s="292"/>
      <c r="M25" s="292"/>
      <c r="N25" s="292"/>
      <c r="O25" s="292"/>
    </row>
    <row r="26" spans="1:15" x14ac:dyDescent="0.25">
      <c r="A26" s="288"/>
      <c r="B26" s="289"/>
      <c r="C26" s="289"/>
      <c r="D26" s="289"/>
      <c r="E26" s="289"/>
      <c r="F26" s="289"/>
      <c r="G26" s="290"/>
      <c r="H26" s="292"/>
      <c r="I26" s="292"/>
      <c r="J26" s="292"/>
      <c r="K26" s="292"/>
      <c r="L26" s="292"/>
      <c r="M26" s="292"/>
      <c r="N26" s="292"/>
      <c r="O26" s="292"/>
    </row>
    <row r="27" spans="1:15" x14ac:dyDescent="0.25">
      <c r="A27" s="288"/>
      <c r="B27" s="289"/>
      <c r="C27" s="289"/>
      <c r="D27" s="289"/>
      <c r="E27" s="289"/>
      <c r="F27" s="289"/>
      <c r="G27" s="290"/>
      <c r="H27" s="292"/>
      <c r="I27" s="292"/>
      <c r="J27" s="292"/>
      <c r="K27" s="292"/>
      <c r="L27" s="292"/>
      <c r="M27" s="292"/>
      <c r="N27" s="292"/>
      <c r="O27" s="292"/>
    </row>
    <row r="28" spans="1:15" x14ac:dyDescent="0.25">
      <c r="A28" s="288"/>
      <c r="B28" s="289"/>
      <c r="C28" s="289"/>
      <c r="D28" s="289"/>
      <c r="E28" s="289"/>
      <c r="F28" s="289"/>
      <c r="G28" s="290"/>
      <c r="H28" s="292"/>
      <c r="I28" s="292"/>
      <c r="J28" s="292"/>
      <c r="K28" s="292"/>
      <c r="L28" s="292"/>
      <c r="M28" s="292"/>
      <c r="N28" s="292"/>
      <c r="O28" s="292"/>
    </row>
    <row r="29" spans="1:15" x14ac:dyDescent="0.25">
      <c r="A29" s="288"/>
      <c r="B29" s="289"/>
      <c r="C29" s="289"/>
      <c r="D29" s="289"/>
      <c r="E29" s="289"/>
      <c r="F29" s="289"/>
      <c r="G29" s="290"/>
      <c r="H29" s="292"/>
      <c r="I29" s="292"/>
      <c r="J29" s="292"/>
      <c r="K29" s="292"/>
      <c r="L29" s="292"/>
      <c r="M29" s="292"/>
      <c r="N29" s="292"/>
      <c r="O29" s="292"/>
    </row>
    <row r="30" spans="1:15" x14ac:dyDescent="0.25">
      <c r="A30" s="288"/>
      <c r="B30" s="289"/>
      <c r="C30" s="289"/>
      <c r="D30" s="289"/>
      <c r="E30" s="289"/>
      <c r="F30" s="289"/>
      <c r="G30" s="290"/>
      <c r="H30" s="292"/>
      <c r="I30" s="292"/>
      <c r="J30" s="292"/>
      <c r="K30" s="292"/>
      <c r="L30" s="292"/>
      <c r="M30" s="292"/>
      <c r="N30" s="292"/>
      <c r="O30" s="292"/>
    </row>
    <row r="31" spans="1:15" x14ac:dyDescent="0.25">
      <c r="A31" s="288"/>
      <c r="B31" s="289"/>
      <c r="C31" s="289"/>
      <c r="D31" s="289"/>
      <c r="E31" s="289"/>
      <c r="F31" s="289"/>
      <c r="G31" s="290"/>
      <c r="H31" s="292"/>
      <c r="I31" s="292"/>
      <c r="J31" s="292"/>
      <c r="K31" s="292"/>
      <c r="L31" s="292"/>
      <c r="M31" s="292"/>
      <c r="N31" s="292"/>
      <c r="O31" s="292"/>
    </row>
    <row r="32" spans="1:15" x14ac:dyDescent="0.25">
      <c r="A32" s="288"/>
      <c r="B32" s="289"/>
      <c r="C32" s="289"/>
      <c r="D32" s="289"/>
      <c r="E32" s="289"/>
      <c r="F32" s="289"/>
      <c r="G32" s="290"/>
      <c r="H32" s="292"/>
      <c r="I32" s="292"/>
      <c r="J32" s="292"/>
      <c r="K32" s="292"/>
      <c r="L32" s="292"/>
      <c r="M32" s="292"/>
      <c r="N32" s="292"/>
      <c r="O32" s="292"/>
    </row>
    <row r="33" spans="1:15" x14ac:dyDescent="0.25">
      <c r="A33" s="288"/>
      <c r="B33" s="289"/>
      <c r="C33" s="289"/>
      <c r="D33" s="289"/>
      <c r="E33" s="289"/>
      <c r="F33" s="289"/>
      <c r="G33" s="290"/>
      <c r="H33" s="292"/>
      <c r="I33" s="292"/>
      <c r="J33" s="292"/>
      <c r="K33" s="292"/>
      <c r="L33" s="292"/>
      <c r="M33" s="292"/>
      <c r="N33" s="292"/>
      <c r="O33" s="292"/>
    </row>
    <row r="34" spans="1:15" x14ac:dyDescent="0.25">
      <c r="A34" s="288"/>
      <c r="B34" s="289"/>
      <c r="C34" s="289"/>
      <c r="D34" s="289"/>
      <c r="E34" s="289"/>
      <c r="F34" s="289"/>
      <c r="G34" s="290"/>
      <c r="H34" s="292"/>
      <c r="I34" s="292"/>
      <c r="J34" s="292"/>
      <c r="K34" s="292"/>
      <c r="L34" s="292"/>
      <c r="M34" s="292"/>
      <c r="N34" s="292"/>
      <c r="O34" s="292"/>
    </row>
    <row r="35" spans="1:15" x14ac:dyDescent="0.25">
      <c r="A35" s="288"/>
      <c r="B35" s="289"/>
      <c r="C35" s="289"/>
      <c r="D35" s="289"/>
      <c r="E35" s="289"/>
      <c r="F35" s="289"/>
      <c r="G35" s="290"/>
      <c r="H35" s="292"/>
      <c r="I35" s="292"/>
      <c r="J35" s="292"/>
      <c r="K35" s="292"/>
      <c r="L35" s="292"/>
      <c r="M35" s="292"/>
      <c r="N35" s="292"/>
      <c r="O35" s="292"/>
    </row>
    <row r="36" spans="1:15" x14ac:dyDescent="0.25">
      <c r="A36" s="288"/>
      <c r="B36" s="289"/>
      <c r="C36" s="289"/>
      <c r="D36" s="289"/>
      <c r="E36" s="289"/>
      <c r="F36" s="289"/>
      <c r="G36" s="290"/>
      <c r="H36" s="292"/>
      <c r="I36" s="292"/>
      <c r="J36" s="292"/>
      <c r="K36" s="292"/>
      <c r="L36" s="292"/>
      <c r="M36" s="292"/>
      <c r="N36" s="292"/>
      <c r="O36" s="292"/>
    </row>
    <row r="37" spans="1:15" x14ac:dyDescent="0.25">
      <c r="A37" s="288"/>
      <c r="B37" s="289"/>
      <c r="C37" s="289"/>
      <c r="D37" s="289"/>
      <c r="E37" s="289"/>
      <c r="F37" s="289"/>
      <c r="G37" s="290"/>
      <c r="H37" s="292"/>
      <c r="I37" s="292"/>
      <c r="J37" s="292"/>
      <c r="K37" s="292"/>
      <c r="L37" s="292"/>
      <c r="M37" s="292"/>
      <c r="N37" s="292"/>
      <c r="O37" s="292"/>
    </row>
    <row r="38" spans="1:15" x14ac:dyDescent="0.25">
      <c r="A38" s="288"/>
      <c r="B38" s="289"/>
      <c r="C38" s="289"/>
      <c r="D38" s="289"/>
      <c r="E38" s="289"/>
      <c r="F38" s="289"/>
      <c r="G38" s="290"/>
      <c r="H38" s="292"/>
      <c r="I38" s="292"/>
      <c r="J38" s="292"/>
      <c r="K38" s="292"/>
      <c r="L38" s="292"/>
      <c r="M38" s="292"/>
      <c r="N38" s="292"/>
      <c r="O38" s="292"/>
    </row>
    <row r="39" spans="1:15" x14ac:dyDescent="0.25">
      <c r="A39" s="288"/>
      <c r="B39" s="289"/>
      <c r="C39" s="289"/>
      <c r="D39" s="289"/>
      <c r="E39" s="289"/>
      <c r="F39" s="289"/>
      <c r="G39" s="290"/>
      <c r="H39" s="292"/>
      <c r="I39" s="292"/>
      <c r="J39" s="292"/>
      <c r="K39" s="292"/>
      <c r="L39" s="292"/>
      <c r="M39" s="292"/>
      <c r="N39" s="292"/>
      <c r="O39" s="292"/>
    </row>
    <row r="40" spans="1:15" x14ac:dyDescent="0.25">
      <c r="A40" s="288"/>
      <c r="B40" s="289"/>
      <c r="C40" s="289"/>
      <c r="D40" s="289"/>
      <c r="E40" s="289"/>
      <c r="F40" s="289"/>
      <c r="G40" s="290"/>
      <c r="H40" s="292"/>
      <c r="I40" s="292"/>
      <c r="J40" s="292"/>
      <c r="K40" s="292"/>
      <c r="L40" s="292"/>
      <c r="M40" s="292"/>
      <c r="N40" s="292"/>
      <c r="O40" s="292"/>
    </row>
    <row r="41" spans="1:15" x14ac:dyDescent="0.25">
      <c r="A41" s="288"/>
      <c r="B41" s="289"/>
      <c r="C41" s="289"/>
      <c r="D41" s="289"/>
      <c r="E41" s="289"/>
      <c r="F41" s="289"/>
      <c r="G41" s="290"/>
      <c r="H41" s="292"/>
      <c r="I41" s="292"/>
      <c r="J41" s="292"/>
      <c r="K41" s="292"/>
      <c r="L41" s="292"/>
      <c r="M41" s="292"/>
      <c r="N41" s="292"/>
      <c r="O41" s="292"/>
    </row>
    <row r="42" spans="1:15" x14ac:dyDescent="0.25">
      <c r="A42" s="288"/>
      <c r="B42" s="289"/>
      <c r="C42" s="289"/>
      <c r="D42" s="289"/>
      <c r="E42" s="289"/>
      <c r="F42" s="289"/>
      <c r="G42" s="290"/>
      <c r="H42" s="292"/>
      <c r="I42" s="292"/>
      <c r="J42" s="292"/>
      <c r="K42" s="292"/>
      <c r="L42" s="292"/>
      <c r="M42" s="292"/>
      <c r="N42" s="292"/>
      <c r="O42" s="292"/>
    </row>
    <row r="43" spans="1:15" x14ac:dyDescent="0.25">
      <c r="A43" s="288"/>
      <c r="B43" s="289"/>
      <c r="C43" s="289"/>
      <c r="D43" s="289"/>
      <c r="E43" s="289"/>
      <c r="F43" s="289"/>
      <c r="G43" s="290"/>
      <c r="H43" s="292"/>
      <c r="I43" s="292"/>
      <c r="J43" s="292"/>
      <c r="K43" s="292"/>
      <c r="L43" s="292"/>
      <c r="M43" s="292"/>
      <c r="N43" s="292"/>
      <c r="O43" s="292"/>
    </row>
    <row r="44" spans="1:15" x14ac:dyDescent="0.25">
      <c r="A44" s="288"/>
      <c r="B44" s="289"/>
      <c r="C44" s="289"/>
      <c r="D44" s="289"/>
      <c r="E44" s="289"/>
      <c r="F44" s="289"/>
      <c r="G44" s="290"/>
      <c r="H44" s="292"/>
      <c r="I44" s="292"/>
      <c r="J44" s="292"/>
      <c r="K44" s="292"/>
      <c r="L44" s="292"/>
      <c r="M44" s="292"/>
      <c r="N44" s="292"/>
      <c r="O44" s="292"/>
    </row>
    <row r="45" spans="1:15" x14ac:dyDescent="0.25">
      <c r="A45" s="288"/>
      <c r="B45" s="289"/>
      <c r="C45" s="289"/>
      <c r="D45" s="289"/>
      <c r="E45" s="289"/>
      <c r="F45" s="289"/>
      <c r="G45" s="290"/>
      <c r="H45" s="292"/>
      <c r="I45" s="292"/>
      <c r="J45" s="292"/>
      <c r="K45" s="292"/>
      <c r="L45" s="292"/>
      <c r="M45" s="292"/>
      <c r="N45" s="292"/>
      <c r="O45" s="292"/>
    </row>
    <row r="46" spans="1:15" x14ac:dyDescent="0.25">
      <c r="A46" s="288"/>
      <c r="B46" s="289"/>
      <c r="C46" s="289"/>
      <c r="D46" s="289"/>
      <c r="E46" s="289"/>
      <c r="F46" s="289"/>
      <c r="G46" s="290"/>
      <c r="H46" s="292"/>
      <c r="I46" s="292"/>
      <c r="J46" s="292"/>
      <c r="K46" s="292"/>
      <c r="L46" s="292"/>
      <c r="M46" s="292"/>
      <c r="N46" s="292"/>
      <c r="O46" s="292"/>
    </row>
    <row r="47" spans="1:15" x14ac:dyDescent="0.25">
      <c r="A47" s="288"/>
      <c r="B47" s="289"/>
      <c r="C47" s="289"/>
      <c r="D47" s="289"/>
      <c r="E47" s="289"/>
      <c r="F47" s="289"/>
      <c r="G47" s="290"/>
      <c r="H47" s="292"/>
      <c r="I47" s="292"/>
      <c r="J47" s="292"/>
      <c r="K47" s="292"/>
      <c r="L47" s="292"/>
      <c r="M47" s="292"/>
      <c r="N47" s="292"/>
      <c r="O47" s="292"/>
    </row>
    <row r="48" spans="1:15" x14ac:dyDescent="0.25">
      <c r="A48" s="288"/>
      <c r="B48" s="289"/>
      <c r="C48" s="289"/>
      <c r="D48" s="289"/>
      <c r="E48" s="289"/>
      <c r="F48" s="289"/>
      <c r="G48" s="290"/>
      <c r="H48" s="292"/>
      <c r="I48" s="292"/>
      <c r="J48" s="292"/>
      <c r="K48" s="292"/>
      <c r="L48" s="292"/>
      <c r="M48" s="292"/>
      <c r="N48" s="292"/>
      <c r="O48" s="292"/>
    </row>
    <row r="49" spans="1:15" x14ac:dyDescent="0.25">
      <c r="A49" s="288"/>
      <c r="B49" s="289"/>
      <c r="C49" s="289"/>
      <c r="D49" s="289"/>
      <c r="E49" s="289"/>
      <c r="F49" s="289"/>
      <c r="G49" s="290"/>
      <c r="H49" s="292"/>
      <c r="I49" s="292"/>
      <c r="J49" s="292"/>
      <c r="K49" s="292"/>
      <c r="L49" s="292"/>
      <c r="M49" s="292"/>
      <c r="N49" s="292"/>
      <c r="O49" s="292"/>
    </row>
    <row r="50" spans="1:15" x14ac:dyDescent="0.25">
      <c r="A50" s="288"/>
      <c r="B50" s="289"/>
      <c r="C50" s="289"/>
      <c r="D50" s="289"/>
      <c r="E50" s="289"/>
      <c r="F50" s="289"/>
      <c r="G50" s="290"/>
      <c r="H50" s="292"/>
      <c r="I50" s="292"/>
      <c r="J50" s="292"/>
      <c r="K50" s="292"/>
      <c r="L50" s="292"/>
      <c r="M50" s="292"/>
      <c r="N50" s="292"/>
      <c r="O50" s="292"/>
    </row>
    <row r="51" spans="1:15" x14ac:dyDescent="0.25">
      <c r="A51" s="288"/>
      <c r="B51" s="289"/>
      <c r="C51" s="289"/>
      <c r="D51" s="289"/>
      <c r="E51" s="289"/>
      <c r="F51" s="289"/>
      <c r="G51" s="290"/>
      <c r="H51" s="292"/>
      <c r="I51" s="292"/>
      <c r="J51" s="292"/>
      <c r="K51" s="292"/>
      <c r="L51" s="292"/>
      <c r="M51" s="292"/>
      <c r="N51" s="292"/>
      <c r="O51" s="292"/>
    </row>
    <row r="52" spans="1:15" x14ac:dyDescent="0.25">
      <c r="A52" s="293"/>
      <c r="B52" s="294"/>
      <c r="C52" s="294"/>
      <c r="D52" s="294"/>
      <c r="E52" s="294"/>
      <c r="F52" s="294"/>
      <c r="G52" s="290"/>
      <c r="H52" s="292"/>
      <c r="I52" s="292"/>
      <c r="J52" s="292"/>
      <c r="K52" s="292"/>
      <c r="L52" s="292"/>
      <c r="M52" s="292"/>
      <c r="N52" s="292"/>
      <c r="O52" s="292"/>
    </row>
    <row r="53" spans="1:15" x14ac:dyDescent="0.25">
      <c r="A53" s="293"/>
      <c r="B53" s="294"/>
      <c r="C53" s="294"/>
      <c r="D53" s="294"/>
      <c r="E53" s="294"/>
      <c r="F53" s="294"/>
      <c r="G53" s="290"/>
      <c r="H53" s="292"/>
      <c r="I53" s="292"/>
      <c r="J53" s="292"/>
      <c r="K53" s="292"/>
      <c r="L53" s="292"/>
      <c r="M53" s="292"/>
      <c r="N53" s="292"/>
      <c r="O53" s="292"/>
    </row>
    <row r="54" spans="1:15" x14ac:dyDescent="0.25">
      <c r="A54" s="293"/>
      <c r="B54" s="294"/>
      <c r="C54" s="294"/>
      <c r="D54" s="294"/>
      <c r="E54" s="294"/>
      <c r="F54" s="294"/>
      <c r="G54" s="290"/>
      <c r="H54" s="292"/>
      <c r="I54" s="292"/>
      <c r="J54" s="292"/>
      <c r="K54" s="292"/>
      <c r="L54" s="292"/>
      <c r="M54" s="292"/>
      <c r="N54" s="292"/>
      <c r="O54" s="292"/>
    </row>
    <row r="55" spans="1:15" x14ac:dyDescent="0.25">
      <c r="A55" s="293"/>
      <c r="B55" s="294"/>
      <c r="C55" s="294"/>
      <c r="D55" s="294"/>
      <c r="E55" s="294"/>
      <c r="F55" s="294"/>
      <c r="G55" s="290"/>
      <c r="H55" s="292"/>
      <c r="I55" s="292"/>
      <c r="J55" s="292"/>
      <c r="K55" s="292"/>
      <c r="L55" s="292"/>
      <c r="M55" s="292"/>
      <c r="N55" s="292"/>
      <c r="O55" s="292"/>
    </row>
    <row r="56" spans="1:15" x14ac:dyDescent="0.25">
      <c r="A56" s="293"/>
      <c r="B56" s="294"/>
      <c r="C56" s="294"/>
      <c r="D56" s="294"/>
      <c r="E56" s="294"/>
      <c r="F56" s="294"/>
      <c r="G56" s="290"/>
      <c r="H56" s="292"/>
      <c r="I56" s="292"/>
      <c r="J56" s="292"/>
      <c r="K56" s="292"/>
      <c r="L56" s="292"/>
      <c r="M56" s="292"/>
      <c r="N56" s="292"/>
      <c r="O56" s="292"/>
    </row>
    <row r="57" spans="1:15" x14ac:dyDescent="0.25">
      <c r="A57" s="293"/>
      <c r="B57" s="294"/>
      <c r="C57" s="294"/>
      <c r="D57" s="294"/>
      <c r="E57" s="294"/>
      <c r="F57" s="294"/>
      <c r="G57" s="290"/>
      <c r="H57" s="292"/>
      <c r="I57" s="292"/>
      <c r="J57" s="292"/>
      <c r="K57" s="292"/>
      <c r="L57" s="292"/>
      <c r="M57" s="292"/>
      <c r="N57" s="292"/>
      <c r="O57" s="292"/>
    </row>
    <row r="58" spans="1:15" x14ac:dyDescent="0.25">
      <c r="A58" s="293"/>
      <c r="B58" s="294"/>
      <c r="C58" s="294"/>
      <c r="D58" s="294"/>
      <c r="E58" s="294"/>
      <c r="F58" s="294"/>
      <c r="G58" s="290"/>
      <c r="H58" s="292"/>
      <c r="I58" s="292"/>
      <c r="J58" s="292"/>
      <c r="K58" s="292"/>
      <c r="L58" s="292"/>
      <c r="M58" s="292"/>
      <c r="N58" s="292"/>
      <c r="O58" s="292"/>
    </row>
    <row r="59" spans="1:15" x14ac:dyDescent="0.25">
      <c r="A59" s="293"/>
      <c r="B59" s="294"/>
      <c r="C59" s="294"/>
      <c r="D59" s="294"/>
      <c r="E59" s="294"/>
      <c r="F59" s="294"/>
      <c r="G59" s="290"/>
      <c r="H59" s="292"/>
      <c r="I59" s="292"/>
      <c r="J59" s="292"/>
      <c r="K59" s="292"/>
      <c r="L59" s="292"/>
      <c r="M59" s="292"/>
      <c r="N59" s="292"/>
      <c r="O59" s="292"/>
    </row>
    <row r="60" spans="1:15" x14ac:dyDescent="0.25">
      <c r="A60" s="293"/>
      <c r="B60" s="294"/>
      <c r="C60" s="294"/>
      <c r="D60" s="294"/>
      <c r="E60" s="294"/>
      <c r="F60" s="294"/>
      <c r="G60" s="290"/>
      <c r="H60" s="292"/>
      <c r="I60" s="292"/>
      <c r="J60" s="292"/>
      <c r="K60" s="292"/>
      <c r="L60" s="292"/>
      <c r="M60" s="292"/>
      <c r="N60" s="292"/>
      <c r="O60" s="292"/>
    </row>
    <row r="61" spans="1:15" x14ac:dyDescent="0.25">
      <c r="A61" s="293"/>
      <c r="B61" s="294"/>
      <c r="C61" s="294"/>
      <c r="D61" s="294"/>
      <c r="E61" s="294"/>
      <c r="F61" s="294"/>
      <c r="G61" s="290"/>
      <c r="H61" s="292"/>
      <c r="I61" s="292"/>
      <c r="J61" s="292"/>
      <c r="K61" s="292"/>
      <c r="L61" s="292"/>
      <c r="M61" s="292"/>
      <c r="N61" s="292"/>
      <c r="O61" s="292"/>
    </row>
    <row r="62" spans="1:15" x14ac:dyDescent="0.25">
      <c r="A62" s="293"/>
      <c r="B62" s="294"/>
      <c r="C62" s="294"/>
      <c r="D62" s="294"/>
      <c r="E62" s="294"/>
      <c r="F62" s="294"/>
      <c r="G62" s="290"/>
      <c r="H62" s="292"/>
      <c r="I62" s="292"/>
      <c r="J62" s="292"/>
      <c r="K62" s="292"/>
      <c r="L62" s="292"/>
      <c r="M62" s="292"/>
      <c r="N62" s="292"/>
      <c r="O62" s="292"/>
    </row>
    <row r="63" spans="1:15" x14ac:dyDescent="0.25">
      <c r="A63" s="293"/>
      <c r="B63" s="294"/>
      <c r="C63" s="294"/>
      <c r="D63" s="294"/>
      <c r="E63" s="294"/>
      <c r="F63" s="294"/>
      <c r="G63" s="290"/>
      <c r="H63" s="292"/>
      <c r="I63" s="292"/>
      <c r="J63" s="292"/>
      <c r="K63" s="292"/>
      <c r="L63" s="292"/>
      <c r="M63" s="292"/>
      <c r="N63" s="292"/>
      <c r="O63" s="292"/>
    </row>
    <row r="64" spans="1:15" x14ac:dyDescent="0.25">
      <c r="A64" s="293"/>
      <c r="B64" s="294"/>
      <c r="C64" s="294"/>
      <c r="D64" s="294"/>
      <c r="E64" s="294"/>
      <c r="F64" s="294"/>
      <c r="G64" s="290"/>
      <c r="H64" s="292"/>
      <c r="I64" s="292"/>
      <c r="J64" s="292"/>
      <c r="K64" s="292"/>
      <c r="L64" s="292"/>
      <c r="M64" s="292"/>
      <c r="N64" s="292"/>
      <c r="O64" s="292"/>
    </row>
    <row r="65" spans="1:15" x14ac:dyDescent="0.25">
      <c r="A65" s="293"/>
      <c r="B65" s="294"/>
      <c r="C65" s="294"/>
      <c r="D65" s="294"/>
      <c r="E65" s="294"/>
      <c r="F65" s="294"/>
      <c r="G65" s="290"/>
      <c r="H65" s="292"/>
      <c r="I65" s="292"/>
      <c r="J65" s="292"/>
      <c r="K65" s="292"/>
      <c r="L65" s="292"/>
      <c r="M65" s="292"/>
      <c r="N65" s="292"/>
      <c r="O65" s="292"/>
    </row>
    <row r="66" spans="1:15" x14ac:dyDescent="0.25">
      <c r="A66" s="293"/>
      <c r="B66" s="294"/>
      <c r="C66" s="294"/>
      <c r="D66" s="294"/>
      <c r="E66" s="294"/>
      <c r="F66" s="294"/>
      <c r="G66" s="290"/>
      <c r="H66" s="292"/>
      <c r="I66" s="292"/>
      <c r="J66" s="292"/>
      <c r="K66" s="292"/>
      <c r="L66" s="292"/>
      <c r="M66" s="292"/>
      <c r="N66" s="292"/>
      <c r="O66" s="292"/>
    </row>
    <row r="67" spans="1:15" x14ac:dyDescent="0.25">
      <c r="A67" s="293"/>
      <c r="B67" s="294"/>
      <c r="C67" s="294"/>
      <c r="D67" s="294"/>
      <c r="E67" s="294"/>
      <c r="F67" s="294"/>
      <c r="G67" s="290"/>
      <c r="H67" s="292"/>
      <c r="I67" s="292"/>
      <c r="J67" s="292"/>
      <c r="K67" s="292"/>
      <c r="L67" s="292"/>
      <c r="M67" s="292"/>
      <c r="N67" s="292"/>
      <c r="O67" s="292"/>
    </row>
    <row r="68" spans="1:15" x14ac:dyDescent="0.25">
      <c r="A68" s="293"/>
      <c r="B68" s="294"/>
      <c r="C68" s="294"/>
      <c r="D68" s="294"/>
      <c r="E68" s="294"/>
      <c r="F68" s="294"/>
      <c r="G68" s="290"/>
      <c r="H68" s="292"/>
      <c r="I68" s="292"/>
      <c r="J68" s="292"/>
      <c r="K68" s="292"/>
      <c r="L68" s="292"/>
      <c r="M68" s="292"/>
      <c r="N68" s="292"/>
      <c r="O68" s="292"/>
    </row>
    <row r="69" spans="1:15" x14ac:dyDescent="0.25">
      <c r="A69" s="293"/>
      <c r="B69" s="294"/>
      <c r="C69" s="294"/>
      <c r="D69" s="294"/>
      <c r="E69" s="294"/>
      <c r="F69" s="294"/>
      <c r="G69" s="290"/>
      <c r="H69" s="292"/>
      <c r="I69" s="292"/>
      <c r="J69" s="292"/>
      <c r="K69" s="292"/>
      <c r="L69" s="292"/>
      <c r="M69" s="292"/>
      <c r="N69" s="292"/>
      <c r="O69" s="292"/>
    </row>
    <row r="70" spans="1:15" x14ac:dyDescent="0.25">
      <c r="A70" s="293"/>
      <c r="B70" s="294"/>
      <c r="C70" s="294"/>
      <c r="D70" s="294"/>
      <c r="E70" s="294"/>
      <c r="F70" s="294"/>
      <c r="G70" s="290"/>
      <c r="H70" s="295"/>
      <c r="I70" s="295"/>
      <c r="J70" s="295"/>
      <c r="K70" s="295"/>
      <c r="L70" s="295"/>
      <c r="M70" s="295"/>
      <c r="N70" s="295"/>
      <c r="O70" s="295"/>
    </row>
    <row r="71" spans="1:15" x14ac:dyDescent="0.25">
      <c r="A71" s="293"/>
      <c r="B71" s="294"/>
      <c r="C71" s="294"/>
      <c r="D71" s="294"/>
      <c r="E71" s="294"/>
      <c r="F71" s="294"/>
      <c r="G71" s="290"/>
      <c r="H71" s="295"/>
      <c r="I71" s="295"/>
      <c r="J71" s="295"/>
      <c r="K71" s="295"/>
      <c r="L71" s="295"/>
      <c r="M71" s="295"/>
      <c r="N71" s="295"/>
      <c r="O71" s="295"/>
    </row>
    <row r="72" spans="1:15" x14ac:dyDescent="0.25">
      <c r="A72" s="293"/>
      <c r="B72" s="294"/>
      <c r="C72" s="294"/>
      <c r="D72" s="294"/>
      <c r="E72" s="294"/>
      <c r="F72" s="294"/>
      <c r="G72" s="290"/>
      <c r="H72" s="295"/>
      <c r="I72" s="295"/>
      <c r="J72" s="295"/>
      <c r="K72" s="295"/>
      <c r="L72" s="295"/>
      <c r="M72" s="295"/>
      <c r="N72" s="295"/>
      <c r="O72" s="295"/>
    </row>
    <row r="73" spans="1:15" x14ac:dyDescent="0.25">
      <c r="A73" s="293"/>
      <c r="B73" s="294"/>
      <c r="C73" s="294"/>
      <c r="D73" s="294"/>
      <c r="E73" s="294"/>
      <c r="F73" s="294"/>
      <c r="G73" s="290"/>
      <c r="H73" s="295"/>
      <c r="I73" s="295"/>
      <c r="J73" s="295"/>
      <c r="K73" s="295"/>
      <c r="L73" s="295"/>
      <c r="M73" s="295"/>
      <c r="N73" s="295"/>
      <c r="O73" s="295"/>
    </row>
    <row r="74" spans="1:15" x14ac:dyDescent="0.25">
      <c r="A74" s="293"/>
      <c r="B74" s="294"/>
      <c r="C74" s="294"/>
      <c r="D74" s="294"/>
      <c r="E74" s="294"/>
      <c r="F74" s="294"/>
      <c r="G74" s="290"/>
      <c r="H74" s="295"/>
      <c r="I74" s="295"/>
      <c r="J74" s="295"/>
      <c r="K74" s="295"/>
      <c r="L74" s="295"/>
      <c r="M74" s="295"/>
      <c r="N74" s="295"/>
      <c r="O74" s="295"/>
    </row>
    <row r="75" spans="1:15" x14ac:dyDescent="0.25">
      <c r="A75" s="293"/>
      <c r="B75" s="294"/>
      <c r="C75" s="294"/>
      <c r="D75" s="294"/>
      <c r="E75" s="294"/>
      <c r="F75" s="294"/>
      <c r="G75" s="290"/>
      <c r="H75" s="295"/>
      <c r="I75" s="295"/>
      <c r="J75" s="295"/>
      <c r="K75" s="295"/>
      <c r="L75" s="295"/>
      <c r="M75" s="295"/>
      <c r="N75" s="295"/>
      <c r="O75" s="295"/>
    </row>
    <row r="76" spans="1:15" x14ac:dyDescent="0.25">
      <c r="A76" s="293"/>
      <c r="B76" s="294"/>
      <c r="C76" s="294"/>
      <c r="D76" s="294"/>
      <c r="E76" s="294"/>
      <c r="F76" s="294"/>
      <c r="G76" s="290"/>
      <c r="H76" s="295"/>
      <c r="I76" s="295"/>
      <c r="J76" s="295"/>
      <c r="K76" s="295"/>
      <c r="L76" s="295"/>
      <c r="M76" s="295"/>
      <c r="N76" s="295"/>
      <c r="O76" s="295"/>
    </row>
    <row r="77" spans="1:15" x14ac:dyDescent="0.25">
      <c r="A77" s="293"/>
      <c r="B77" s="294"/>
      <c r="C77" s="294"/>
      <c r="D77" s="294"/>
      <c r="E77" s="294"/>
      <c r="F77" s="294"/>
      <c r="G77" s="290"/>
      <c r="H77" s="295"/>
      <c r="I77" s="295"/>
      <c r="J77" s="295"/>
      <c r="K77" s="295"/>
      <c r="L77" s="295"/>
      <c r="M77" s="295"/>
      <c r="N77" s="295"/>
      <c r="O77" s="295"/>
    </row>
    <row r="78" spans="1:15" x14ac:dyDescent="0.25">
      <c r="A78" s="293"/>
      <c r="B78" s="294"/>
      <c r="C78" s="294"/>
      <c r="D78" s="294"/>
      <c r="E78" s="294"/>
      <c r="F78" s="294"/>
      <c r="G78" s="290"/>
      <c r="H78" s="295"/>
      <c r="I78" s="295"/>
      <c r="J78" s="295"/>
      <c r="K78" s="295"/>
      <c r="L78" s="295"/>
      <c r="M78" s="295"/>
      <c r="N78" s="295"/>
      <c r="O78" s="295"/>
    </row>
    <row r="79" spans="1:15" x14ac:dyDescent="0.25">
      <c r="A79" s="293"/>
      <c r="B79" s="294"/>
      <c r="C79" s="294"/>
      <c r="D79" s="294"/>
      <c r="E79" s="294"/>
      <c r="F79" s="294"/>
      <c r="G79" s="290"/>
      <c r="H79" s="295"/>
      <c r="I79" s="295"/>
      <c r="J79" s="295"/>
      <c r="K79" s="295"/>
      <c r="L79" s="295"/>
      <c r="M79" s="295"/>
      <c r="N79" s="295"/>
      <c r="O79" s="295"/>
    </row>
    <row r="80" spans="1:15" x14ac:dyDescent="0.25">
      <c r="A80" s="293"/>
      <c r="B80" s="294"/>
      <c r="C80" s="294"/>
      <c r="D80" s="294"/>
      <c r="E80" s="294"/>
      <c r="F80" s="294"/>
      <c r="G80" s="290"/>
      <c r="H80" s="295"/>
      <c r="I80" s="295"/>
      <c r="J80" s="295"/>
      <c r="K80" s="295"/>
      <c r="L80" s="295"/>
      <c r="M80" s="295"/>
      <c r="N80" s="295"/>
      <c r="O80" s="295"/>
    </row>
    <row r="81" spans="1:15" x14ac:dyDescent="0.25">
      <c r="A81" s="293"/>
      <c r="B81" s="294"/>
      <c r="C81" s="294"/>
      <c r="D81" s="294"/>
      <c r="E81" s="294"/>
      <c r="F81" s="294"/>
      <c r="G81" s="290"/>
      <c r="H81" s="295"/>
      <c r="I81" s="295"/>
      <c r="J81" s="295"/>
      <c r="K81" s="295"/>
      <c r="L81" s="295"/>
      <c r="M81" s="295"/>
      <c r="N81" s="295"/>
      <c r="O81" s="295"/>
    </row>
    <row r="82" spans="1:15" x14ac:dyDescent="0.25">
      <c r="A82" s="293"/>
      <c r="B82" s="294"/>
      <c r="C82" s="294"/>
      <c r="D82" s="294"/>
      <c r="E82" s="294"/>
      <c r="F82" s="294"/>
      <c r="G82" s="290"/>
      <c r="H82" s="295"/>
      <c r="I82" s="295"/>
      <c r="J82" s="295"/>
      <c r="K82" s="295"/>
      <c r="L82" s="295"/>
      <c r="M82" s="295"/>
      <c r="N82" s="295"/>
      <c r="O82" s="295"/>
    </row>
    <row r="83" spans="1:15" x14ac:dyDescent="0.25">
      <c r="A83" s="293"/>
      <c r="B83" s="294"/>
      <c r="C83" s="294"/>
      <c r="D83" s="294"/>
      <c r="E83" s="294"/>
      <c r="F83" s="294"/>
      <c r="G83" s="290"/>
      <c r="H83" s="295"/>
      <c r="I83" s="295"/>
      <c r="J83" s="295"/>
      <c r="K83" s="295"/>
      <c r="L83" s="295"/>
      <c r="M83" s="295"/>
      <c r="N83" s="295"/>
      <c r="O83" s="295"/>
    </row>
    <row r="84" spans="1:15" x14ac:dyDescent="0.25">
      <c r="A84" s="293"/>
      <c r="B84" s="294"/>
      <c r="C84" s="294"/>
      <c r="D84" s="294"/>
      <c r="E84" s="294"/>
      <c r="F84" s="294"/>
      <c r="G84" s="290"/>
      <c r="H84" s="295"/>
      <c r="I84" s="295"/>
      <c r="J84" s="295"/>
      <c r="K84" s="295"/>
      <c r="L84" s="295"/>
      <c r="M84" s="295"/>
      <c r="N84" s="295"/>
      <c r="O84" s="295"/>
    </row>
    <row r="85" spans="1:15" x14ac:dyDescent="0.25">
      <c r="A85" s="293"/>
      <c r="B85" s="294"/>
      <c r="C85" s="294"/>
      <c r="D85" s="294"/>
      <c r="E85" s="294"/>
      <c r="F85" s="294"/>
      <c r="G85" s="290"/>
      <c r="H85" s="295"/>
      <c r="I85" s="295"/>
      <c r="J85" s="295"/>
      <c r="K85" s="295"/>
      <c r="L85" s="295"/>
      <c r="M85" s="295"/>
      <c r="N85" s="295"/>
      <c r="O85" s="295"/>
    </row>
    <row r="86" spans="1:15" x14ac:dyDescent="0.25">
      <c r="A86" s="293"/>
      <c r="B86" s="294"/>
      <c r="C86" s="294"/>
      <c r="D86" s="294"/>
      <c r="E86" s="294"/>
      <c r="F86" s="294"/>
      <c r="G86" s="290"/>
      <c r="H86" s="295"/>
      <c r="I86" s="295"/>
      <c r="J86" s="295"/>
      <c r="K86" s="295"/>
      <c r="L86" s="295"/>
      <c r="M86" s="295"/>
      <c r="N86" s="295"/>
      <c r="O86" s="295"/>
    </row>
    <row r="87" spans="1:15" x14ac:dyDescent="0.25">
      <c r="A87" s="293"/>
      <c r="B87" s="294"/>
      <c r="C87" s="294"/>
      <c r="D87" s="294"/>
      <c r="E87" s="294"/>
      <c r="F87" s="294"/>
      <c r="G87" s="290"/>
      <c r="H87" s="295"/>
      <c r="I87" s="295"/>
      <c r="J87" s="295"/>
      <c r="K87" s="295"/>
      <c r="L87" s="295"/>
      <c r="M87" s="295"/>
      <c r="N87" s="295"/>
      <c r="O87" s="295"/>
    </row>
    <row r="88" spans="1:15" x14ac:dyDescent="0.25">
      <c r="A88" s="293"/>
      <c r="B88" s="294"/>
      <c r="C88" s="294"/>
      <c r="D88" s="294"/>
      <c r="E88" s="294"/>
      <c r="F88" s="294"/>
      <c r="G88" s="290"/>
      <c r="H88" s="295"/>
      <c r="I88" s="295"/>
      <c r="J88" s="295"/>
      <c r="K88" s="295"/>
      <c r="L88" s="295"/>
      <c r="M88" s="295"/>
      <c r="N88" s="295"/>
      <c r="O88" s="295"/>
    </row>
    <row r="89" spans="1:15" x14ac:dyDescent="0.25">
      <c r="A89" s="293"/>
      <c r="B89" s="294"/>
      <c r="C89" s="294"/>
      <c r="D89" s="294"/>
      <c r="E89" s="294"/>
      <c r="F89" s="294"/>
      <c r="G89" s="290"/>
      <c r="H89" s="295"/>
      <c r="I89" s="295"/>
      <c r="J89" s="295"/>
      <c r="K89" s="295"/>
      <c r="L89" s="295"/>
      <c r="M89" s="295"/>
      <c r="N89" s="295"/>
      <c r="O89" s="295"/>
    </row>
    <row r="90" spans="1:15" x14ac:dyDescent="0.25">
      <c r="A90" s="293"/>
      <c r="B90" s="294"/>
      <c r="C90" s="294"/>
      <c r="D90" s="294"/>
      <c r="E90" s="294"/>
      <c r="F90" s="294"/>
      <c r="G90" s="290"/>
      <c r="H90" s="295"/>
      <c r="I90" s="295"/>
      <c r="J90" s="295"/>
      <c r="K90" s="295"/>
      <c r="L90" s="295"/>
      <c r="M90" s="295"/>
      <c r="N90" s="295"/>
      <c r="O90" s="295"/>
    </row>
    <row r="91" spans="1:15" x14ac:dyDescent="0.25">
      <c r="A91" s="293"/>
      <c r="B91" s="294"/>
      <c r="C91" s="294"/>
      <c r="D91" s="294"/>
      <c r="E91" s="294"/>
      <c r="F91" s="294"/>
      <c r="G91" s="290"/>
      <c r="H91" s="295"/>
      <c r="I91" s="295"/>
      <c r="J91" s="295"/>
      <c r="K91" s="295"/>
      <c r="L91" s="295"/>
      <c r="M91" s="295"/>
      <c r="N91" s="295"/>
      <c r="O91" s="295"/>
    </row>
    <row r="92" spans="1:15" x14ac:dyDescent="0.25">
      <c r="A92" s="293"/>
      <c r="B92" s="294"/>
      <c r="C92" s="294"/>
      <c r="D92" s="294"/>
      <c r="E92" s="294"/>
      <c r="F92" s="294"/>
      <c r="G92" s="290"/>
      <c r="H92" s="295"/>
      <c r="I92" s="295"/>
      <c r="J92" s="295"/>
      <c r="K92" s="295"/>
      <c r="L92" s="295"/>
      <c r="M92" s="295"/>
      <c r="N92" s="295"/>
      <c r="O92" s="295"/>
    </row>
    <row r="93" spans="1:15" x14ac:dyDescent="0.25">
      <c r="A93" s="293"/>
      <c r="B93" s="294"/>
      <c r="C93" s="294"/>
      <c r="D93" s="294"/>
      <c r="E93" s="294"/>
      <c r="F93" s="294"/>
      <c r="G93" s="290"/>
      <c r="H93" s="295"/>
      <c r="I93" s="295"/>
      <c r="J93" s="295"/>
      <c r="K93" s="295"/>
      <c r="L93" s="295"/>
      <c r="M93" s="295"/>
      <c r="N93" s="295"/>
      <c r="O93" s="295"/>
    </row>
    <row r="94" spans="1:15" x14ac:dyDescent="0.25">
      <c r="A94" s="293"/>
      <c r="B94" s="294"/>
      <c r="C94" s="294"/>
      <c r="D94" s="294"/>
      <c r="E94" s="294"/>
      <c r="F94" s="294"/>
      <c r="G94" s="290"/>
      <c r="H94" s="295"/>
      <c r="I94" s="295"/>
      <c r="J94" s="295"/>
      <c r="K94" s="295"/>
      <c r="L94" s="295"/>
      <c r="M94" s="295"/>
      <c r="N94" s="295"/>
      <c r="O94" s="295"/>
    </row>
    <row r="95" spans="1:15" x14ac:dyDescent="0.25">
      <c r="A95" s="293"/>
      <c r="B95" s="294"/>
      <c r="C95" s="294"/>
      <c r="D95" s="294"/>
      <c r="E95" s="294"/>
      <c r="F95" s="294"/>
      <c r="G95" s="290"/>
      <c r="H95" s="295"/>
      <c r="I95" s="295"/>
      <c r="J95" s="295"/>
      <c r="K95" s="295"/>
      <c r="L95" s="295"/>
      <c r="M95" s="295"/>
      <c r="N95" s="295"/>
      <c r="O95" s="295"/>
    </row>
    <row r="96" spans="1:15" x14ac:dyDescent="0.25">
      <c r="A96" s="293"/>
      <c r="B96" s="294"/>
      <c r="C96" s="294"/>
      <c r="D96" s="294"/>
      <c r="E96" s="294"/>
      <c r="F96" s="294"/>
      <c r="G96" s="290"/>
      <c r="H96" s="295"/>
      <c r="I96" s="295"/>
      <c r="J96" s="295"/>
      <c r="K96" s="295"/>
      <c r="L96" s="295"/>
      <c r="M96" s="295"/>
      <c r="N96" s="295"/>
      <c r="O96" s="295"/>
    </row>
    <row r="97" spans="1:15" x14ac:dyDescent="0.25">
      <c r="A97" s="293"/>
      <c r="B97" s="294"/>
      <c r="C97" s="294"/>
      <c r="D97" s="294"/>
      <c r="E97" s="294"/>
      <c r="F97" s="294"/>
      <c r="G97" s="290"/>
      <c r="H97" s="295"/>
      <c r="I97" s="295"/>
      <c r="J97" s="295"/>
      <c r="K97" s="295"/>
      <c r="L97" s="295"/>
      <c r="M97" s="295"/>
      <c r="N97" s="295"/>
      <c r="O97" s="295"/>
    </row>
    <row r="98" spans="1:15" x14ac:dyDescent="0.25">
      <c r="A98" s="293"/>
      <c r="B98" s="294"/>
      <c r="C98" s="294"/>
      <c r="D98" s="294"/>
      <c r="E98" s="294"/>
      <c r="F98" s="294"/>
      <c r="G98" s="290"/>
      <c r="H98" s="295"/>
      <c r="I98" s="295"/>
      <c r="J98" s="295"/>
      <c r="K98" s="295"/>
      <c r="L98" s="295"/>
      <c r="M98" s="295"/>
      <c r="N98" s="295"/>
      <c r="O98" s="295"/>
    </row>
    <row r="99" spans="1:15" x14ac:dyDescent="0.25">
      <c r="A99" s="293"/>
      <c r="B99" s="294"/>
      <c r="C99" s="294"/>
      <c r="D99" s="294"/>
      <c r="E99" s="294"/>
      <c r="F99" s="294"/>
      <c r="G99" s="290"/>
      <c r="H99" s="295"/>
      <c r="I99" s="295"/>
      <c r="J99" s="295"/>
      <c r="K99" s="295"/>
      <c r="L99" s="295"/>
      <c r="M99" s="295"/>
      <c r="N99" s="295"/>
      <c r="O99" s="295"/>
    </row>
    <row r="100" spans="1:15" x14ac:dyDescent="0.25">
      <c r="A100" s="293"/>
      <c r="B100" s="294"/>
      <c r="C100" s="294"/>
      <c r="D100" s="294"/>
      <c r="E100" s="294"/>
      <c r="F100" s="294"/>
      <c r="G100" s="290"/>
      <c r="H100" s="295"/>
      <c r="I100" s="295"/>
      <c r="J100" s="295"/>
      <c r="K100" s="295"/>
      <c r="L100" s="295"/>
      <c r="M100" s="295"/>
      <c r="N100" s="295"/>
      <c r="O100" s="295"/>
    </row>
    <row r="101" spans="1:15" x14ac:dyDescent="0.25">
      <c r="A101" s="293"/>
      <c r="B101" s="294"/>
      <c r="C101" s="294"/>
      <c r="D101" s="294"/>
      <c r="E101" s="294"/>
      <c r="F101" s="294"/>
      <c r="G101" s="290"/>
      <c r="H101" s="295"/>
      <c r="I101" s="295"/>
      <c r="J101" s="295"/>
      <c r="K101" s="295"/>
      <c r="L101" s="295"/>
      <c r="M101" s="295"/>
      <c r="N101" s="295"/>
      <c r="O101" s="295"/>
    </row>
    <row r="102" spans="1:15" x14ac:dyDescent="0.25">
      <c r="A102" s="293"/>
      <c r="B102" s="294"/>
      <c r="C102" s="294"/>
      <c r="D102" s="294"/>
      <c r="E102" s="294"/>
      <c r="F102" s="294"/>
      <c r="G102" s="290"/>
      <c r="H102" s="295"/>
      <c r="I102" s="295"/>
      <c r="J102" s="295"/>
      <c r="K102" s="295"/>
      <c r="L102" s="295"/>
      <c r="M102" s="295"/>
      <c r="N102" s="295"/>
      <c r="O102" s="295"/>
    </row>
    <row r="103" spans="1:15" x14ac:dyDescent="0.25">
      <c r="A103" s="293"/>
      <c r="B103" s="294"/>
      <c r="C103" s="294"/>
      <c r="D103" s="294"/>
      <c r="E103" s="294"/>
      <c r="F103" s="294"/>
      <c r="G103" s="290"/>
      <c r="H103" s="295"/>
      <c r="I103" s="295"/>
      <c r="J103" s="295"/>
      <c r="K103" s="295"/>
      <c r="L103" s="295"/>
      <c r="M103" s="295"/>
      <c r="N103" s="295"/>
      <c r="O103" s="295"/>
    </row>
    <row r="104" spans="1:15" x14ac:dyDescent="0.25">
      <c r="A104" s="293"/>
      <c r="B104" s="294"/>
      <c r="C104" s="294"/>
      <c r="D104" s="294"/>
      <c r="E104" s="294"/>
      <c r="F104" s="294"/>
      <c r="G104" s="290"/>
      <c r="H104" s="295"/>
      <c r="I104" s="295"/>
      <c r="J104" s="295"/>
      <c r="K104" s="295"/>
      <c r="L104" s="295"/>
      <c r="M104" s="295"/>
      <c r="N104" s="295"/>
      <c r="O104" s="295"/>
    </row>
    <row r="105" spans="1:15" x14ac:dyDescent="0.25">
      <c r="A105" s="293"/>
      <c r="B105" s="294"/>
      <c r="C105" s="294"/>
      <c r="D105" s="294"/>
      <c r="E105" s="294"/>
      <c r="F105" s="294"/>
      <c r="G105" s="290"/>
      <c r="H105" s="295"/>
      <c r="I105" s="295"/>
      <c r="J105" s="295"/>
      <c r="K105" s="295"/>
      <c r="L105" s="295"/>
      <c r="M105" s="295"/>
      <c r="N105" s="295"/>
      <c r="O105" s="295"/>
    </row>
    <row r="106" spans="1:15" x14ac:dyDescent="0.25">
      <c r="A106" s="293"/>
      <c r="B106" s="294"/>
      <c r="C106" s="294"/>
      <c r="D106" s="294"/>
      <c r="E106" s="294"/>
      <c r="F106" s="294"/>
      <c r="G106" s="290"/>
      <c r="H106" s="295"/>
      <c r="I106" s="295"/>
      <c r="J106" s="295"/>
      <c r="K106" s="295"/>
      <c r="L106" s="295"/>
      <c r="M106" s="295"/>
      <c r="N106" s="295"/>
      <c r="O106" s="295"/>
    </row>
    <row r="107" spans="1:15" x14ac:dyDescent="0.25">
      <c r="A107" s="293"/>
      <c r="B107" s="294"/>
      <c r="C107" s="294"/>
      <c r="D107" s="294"/>
      <c r="E107" s="294"/>
      <c r="F107" s="294"/>
      <c r="G107" s="290"/>
      <c r="H107" s="295"/>
      <c r="I107" s="295"/>
      <c r="J107" s="295"/>
      <c r="K107" s="295"/>
      <c r="L107" s="295"/>
      <c r="M107" s="295"/>
      <c r="N107" s="295"/>
      <c r="O107" s="295"/>
    </row>
    <row r="108" spans="1:15" x14ac:dyDescent="0.25">
      <c r="A108" s="293"/>
      <c r="B108" s="294"/>
      <c r="C108" s="294"/>
      <c r="D108" s="294"/>
      <c r="E108" s="294"/>
      <c r="F108" s="294"/>
      <c r="G108" s="290"/>
      <c r="H108" s="295"/>
      <c r="I108" s="295"/>
      <c r="J108" s="295"/>
      <c r="K108" s="295"/>
      <c r="L108" s="295"/>
      <c r="M108" s="295"/>
      <c r="N108" s="295"/>
      <c r="O108" s="295"/>
    </row>
    <row r="109" spans="1:15" x14ac:dyDescent="0.25">
      <c r="A109" s="293"/>
      <c r="B109" s="294"/>
      <c r="C109" s="294"/>
      <c r="D109" s="294"/>
      <c r="E109" s="294"/>
      <c r="F109" s="294"/>
      <c r="G109" s="290"/>
      <c r="H109" s="295"/>
      <c r="I109" s="295"/>
      <c r="J109" s="295"/>
      <c r="K109" s="295"/>
      <c r="L109" s="295"/>
      <c r="M109" s="295"/>
      <c r="N109" s="295"/>
      <c r="O109" s="295"/>
    </row>
    <row r="110" spans="1:15" x14ac:dyDescent="0.25">
      <c r="A110" s="293"/>
      <c r="B110" s="294"/>
      <c r="C110" s="294"/>
      <c r="D110" s="294"/>
      <c r="E110" s="294"/>
      <c r="F110" s="294"/>
      <c r="G110" s="290"/>
      <c r="H110" s="295"/>
      <c r="I110" s="295"/>
      <c r="J110" s="295"/>
      <c r="K110" s="295"/>
      <c r="L110" s="295"/>
      <c r="M110" s="295"/>
      <c r="N110" s="295"/>
      <c r="O110" s="295"/>
    </row>
    <row r="111" spans="1:15" x14ac:dyDescent="0.25">
      <c r="A111" s="293"/>
      <c r="B111" s="294"/>
      <c r="C111" s="294"/>
      <c r="D111" s="294"/>
      <c r="E111" s="294"/>
      <c r="F111" s="294"/>
      <c r="G111" s="290"/>
      <c r="H111" s="295"/>
      <c r="I111" s="295"/>
      <c r="J111" s="295"/>
      <c r="K111" s="295"/>
      <c r="L111" s="295"/>
      <c r="M111" s="295"/>
      <c r="N111" s="295"/>
      <c r="O111" s="295"/>
    </row>
    <row r="112" spans="1:15" x14ac:dyDescent="0.25">
      <c r="A112" s="293"/>
      <c r="B112" s="294"/>
      <c r="C112" s="294"/>
      <c r="D112" s="294"/>
      <c r="E112" s="294"/>
      <c r="F112" s="294"/>
      <c r="G112" s="290"/>
      <c r="H112" s="295"/>
      <c r="I112" s="295"/>
      <c r="J112" s="295"/>
      <c r="K112" s="295"/>
      <c r="L112" s="295"/>
      <c r="M112" s="295"/>
      <c r="N112" s="295"/>
      <c r="O112" s="295"/>
    </row>
    <row r="113" spans="1:15" x14ac:dyDescent="0.25">
      <c r="A113" s="293"/>
      <c r="B113" s="294"/>
      <c r="C113" s="294"/>
      <c r="D113" s="294"/>
      <c r="E113" s="294"/>
      <c r="F113" s="294"/>
      <c r="G113" s="290"/>
      <c r="H113" s="295"/>
      <c r="I113" s="295"/>
      <c r="J113" s="295"/>
      <c r="K113" s="295"/>
      <c r="L113" s="295"/>
      <c r="M113" s="295"/>
      <c r="N113" s="295"/>
      <c r="O113" s="295"/>
    </row>
    <row r="114" spans="1:15" x14ac:dyDescent="0.25">
      <c r="A114" s="293"/>
      <c r="B114" s="294"/>
      <c r="C114" s="294"/>
      <c r="D114" s="294"/>
      <c r="E114" s="294"/>
      <c r="F114" s="294"/>
      <c r="G114" s="290"/>
      <c r="H114" s="295"/>
      <c r="I114" s="295"/>
      <c r="J114" s="295"/>
      <c r="K114" s="295"/>
      <c r="L114" s="295"/>
      <c r="M114" s="295"/>
      <c r="N114" s="295"/>
      <c r="O114" s="295"/>
    </row>
    <row r="115" spans="1:15" x14ac:dyDescent="0.25">
      <c r="A115" s="293"/>
      <c r="B115" s="294"/>
      <c r="C115" s="294"/>
      <c r="D115" s="294"/>
      <c r="E115" s="294"/>
      <c r="F115" s="294"/>
      <c r="G115" s="290"/>
      <c r="H115" s="295"/>
      <c r="I115" s="295"/>
      <c r="J115" s="295"/>
      <c r="K115" s="295"/>
      <c r="L115" s="295"/>
      <c r="M115" s="295"/>
      <c r="N115" s="295"/>
      <c r="O115" s="295"/>
    </row>
    <row r="116" spans="1:15" x14ac:dyDescent="0.25">
      <c r="A116" s="293"/>
      <c r="B116" s="294"/>
      <c r="C116" s="294"/>
      <c r="D116" s="294"/>
      <c r="E116" s="294"/>
      <c r="F116" s="294"/>
      <c r="G116" s="290"/>
      <c r="H116" s="295"/>
      <c r="I116" s="295"/>
      <c r="J116" s="295"/>
      <c r="K116" s="295"/>
      <c r="L116" s="295"/>
      <c r="M116" s="295"/>
      <c r="N116" s="295"/>
      <c r="O116" s="295"/>
    </row>
    <row r="117" spans="1:15" x14ac:dyDescent="0.25">
      <c r="A117" s="293"/>
      <c r="B117" s="294"/>
      <c r="C117" s="294"/>
      <c r="D117" s="294"/>
      <c r="E117" s="294"/>
      <c r="F117" s="294"/>
      <c r="G117" s="290"/>
      <c r="H117" s="295"/>
      <c r="I117" s="295"/>
      <c r="J117" s="295"/>
      <c r="K117" s="295"/>
      <c r="L117" s="295"/>
      <c r="M117" s="295"/>
      <c r="N117" s="295"/>
      <c r="O117" s="295"/>
    </row>
    <row r="118" spans="1:15" x14ac:dyDescent="0.25">
      <c r="A118" s="293"/>
      <c r="B118" s="294"/>
      <c r="C118" s="294"/>
      <c r="D118" s="294"/>
      <c r="E118" s="294"/>
      <c r="F118" s="294"/>
      <c r="G118" s="290"/>
      <c r="H118" s="295"/>
      <c r="I118" s="295"/>
      <c r="J118" s="295"/>
      <c r="K118" s="295"/>
      <c r="L118" s="295"/>
      <c r="M118" s="295"/>
      <c r="N118" s="295"/>
      <c r="O118" s="295"/>
    </row>
    <row r="119" spans="1:15" x14ac:dyDescent="0.25">
      <c r="A119" s="293"/>
      <c r="B119" s="294"/>
      <c r="C119" s="294"/>
      <c r="D119" s="294"/>
      <c r="E119" s="294"/>
      <c r="F119" s="294"/>
      <c r="G119" s="290"/>
      <c r="H119" s="295"/>
      <c r="I119" s="295"/>
      <c r="J119" s="295"/>
      <c r="K119" s="295"/>
      <c r="L119" s="295"/>
      <c r="M119" s="295"/>
      <c r="N119" s="295"/>
      <c r="O119" s="295"/>
    </row>
    <row r="120" spans="1:15" x14ac:dyDescent="0.25">
      <c r="A120" s="293"/>
      <c r="B120" s="294"/>
      <c r="C120" s="294"/>
      <c r="D120" s="294"/>
      <c r="E120" s="294"/>
      <c r="F120" s="294"/>
      <c r="G120" s="290"/>
      <c r="H120" s="295"/>
      <c r="I120" s="295"/>
      <c r="J120" s="295"/>
      <c r="K120" s="295"/>
      <c r="L120" s="295"/>
      <c r="M120" s="295"/>
      <c r="N120" s="295"/>
      <c r="O120" s="295"/>
    </row>
    <row r="121" spans="1:15" x14ac:dyDescent="0.25">
      <c r="A121" s="293"/>
      <c r="B121" s="294"/>
      <c r="C121" s="294"/>
      <c r="D121" s="294"/>
      <c r="E121" s="294"/>
      <c r="F121" s="294"/>
      <c r="G121" s="290"/>
      <c r="H121" s="295"/>
      <c r="I121" s="295"/>
      <c r="J121" s="295"/>
      <c r="K121" s="295"/>
      <c r="L121" s="295"/>
      <c r="M121" s="295"/>
      <c r="N121" s="295"/>
      <c r="O121" s="295"/>
    </row>
    <row r="122" spans="1:15" x14ac:dyDescent="0.25">
      <c r="A122" s="293"/>
      <c r="B122" s="296"/>
      <c r="C122" s="296"/>
      <c r="D122" s="296"/>
      <c r="E122" s="296"/>
      <c r="F122" s="296"/>
      <c r="G122" s="290"/>
      <c r="H122" s="295"/>
      <c r="I122" s="295"/>
      <c r="J122" s="295"/>
      <c r="K122" s="295"/>
      <c r="L122" s="295"/>
      <c r="M122" s="295"/>
      <c r="N122" s="295"/>
      <c r="O122" s="295"/>
    </row>
    <row r="123" spans="1:15" x14ac:dyDescent="0.25">
      <c r="A123" s="293"/>
      <c r="B123" s="296"/>
      <c r="C123" s="296"/>
      <c r="D123" s="296"/>
      <c r="E123" s="296"/>
      <c r="F123" s="296"/>
      <c r="G123" s="290"/>
      <c r="H123" s="295"/>
      <c r="I123" s="295"/>
      <c r="J123" s="295"/>
      <c r="K123" s="295"/>
      <c r="L123" s="295"/>
      <c r="M123" s="295"/>
      <c r="N123" s="295"/>
      <c r="O123" s="295"/>
    </row>
    <row r="124" spans="1:15" x14ac:dyDescent="0.25">
      <c r="A124" s="293"/>
      <c r="B124" s="296"/>
      <c r="C124" s="296"/>
      <c r="D124" s="296"/>
      <c r="E124" s="296"/>
      <c r="F124" s="296"/>
      <c r="G124" s="290"/>
      <c r="H124" s="295"/>
      <c r="I124" s="295"/>
      <c r="J124" s="295"/>
      <c r="K124" s="295"/>
      <c r="L124" s="295"/>
      <c r="M124" s="295"/>
      <c r="N124" s="295"/>
      <c r="O124" s="295"/>
    </row>
    <row r="125" spans="1:15" x14ac:dyDescent="0.25">
      <c r="A125" s="293"/>
      <c r="B125" s="296"/>
      <c r="C125" s="296"/>
      <c r="D125" s="296"/>
      <c r="E125" s="296"/>
      <c r="F125" s="296"/>
      <c r="G125" s="290"/>
      <c r="H125" s="295"/>
      <c r="I125" s="295"/>
      <c r="J125" s="295"/>
      <c r="K125" s="295"/>
      <c r="L125" s="295"/>
      <c r="M125" s="295"/>
      <c r="N125" s="295"/>
      <c r="O125" s="295"/>
    </row>
    <row r="126" spans="1:15" x14ac:dyDescent="0.25">
      <c r="A126" s="293"/>
      <c r="B126" s="296"/>
      <c r="C126" s="296"/>
      <c r="D126" s="296"/>
      <c r="E126" s="296"/>
      <c r="F126" s="296"/>
      <c r="G126" s="290"/>
      <c r="H126" s="295"/>
      <c r="I126" s="295"/>
      <c r="J126" s="295"/>
      <c r="K126" s="295"/>
      <c r="L126" s="295"/>
      <c r="M126" s="295"/>
      <c r="N126" s="295"/>
      <c r="O126" s="295"/>
    </row>
    <row r="127" spans="1:15" x14ac:dyDescent="0.25">
      <c r="A127" s="293"/>
      <c r="B127" s="296"/>
      <c r="C127" s="296"/>
      <c r="D127" s="296"/>
      <c r="E127" s="296"/>
      <c r="F127" s="296"/>
      <c r="G127" s="290"/>
      <c r="H127" s="295"/>
      <c r="I127" s="295"/>
      <c r="J127" s="295"/>
      <c r="K127" s="295"/>
      <c r="L127" s="295"/>
      <c r="M127" s="295"/>
      <c r="N127" s="295"/>
      <c r="O127" s="295"/>
    </row>
    <row r="128" spans="1:15" x14ac:dyDescent="0.25">
      <c r="A128" s="293"/>
      <c r="B128" s="296"/>
      <c r="C128" s="296"/>
      <c r="D128" s="296"/>
      <c r="E128" s="296"/>
      <c r="F128" s="296"/>
      <c r="G128" s="290"/>
      <c r="H128" s="295"/>
      <c r="I128" s="295"/>
      <c r="J128" s="295"/>
      <c r="K128" s="295"/>
      <c r="L128" s="295"/>
      <c r="M128" s="295"/>
      <c r="N128" s="295"/>
      <c r="O128" s="295"/>
    </row>
    <row r="129" spans="1:15" x14ac:dyDescent="0.25">
      <c r="A129" s="293"/>
      <c r="B129" s="296"/>
      <c r="C129" s="296"/>
      <c r="D129" s="296"/>
      <c r="E129" s="296"/>
      <c r="F129" s="296"/>
      <c r="G129" s="290"/>
      <c r="H129" s="295"/>
      <c r="I129" s="295"/>
      <c r="J129" s="295"/>
      <c r="K129" s="295"/>
      <c r="L129" s="295"/>
      <c r="M129" s="295"/>
      <c r="N129" s="295"/>
      <c r="O129" s="295"/>
    </row>
    <row r="130" spans="1:15" x14ac:dyDescent="0.25">
      <c r="A130" s="293"/>
      <c r="B130" s="296"/>
      <c r="C130" s="296"/>
      <c r="D130" s="296"/>
      <c r="E130" s="296"/>
      <c r="F130" s="296"/>
      <c r="G130" s="290"/>
      <c r="H130" s="295"/>
      <c r="I130" s="295"/>
      <c r="J130" s="295"/>
      <c r="K130" s="295"/>
      <c r="L130" s="295"/>
      <c r="M130" s="295"/>
      <c r="N130" s="295"/>
      <c r="O130" s="295"/>
    </row>
    <row r="131" spans="1:15" x14ac:dyDescent="0.25">
      <c r="A131" s="293"/>
      <c r="B131" s="296"/>
      <c r="C131" s="296"/>
      <c r="D131" s="296"/>
      <c r="E131" s="296"/>
      <c r="F131" s="296"/>
      <c r="G131" s="290"/>
      <c r="H131" s="295"/>
      <c r="I131" s="295"/>
      <c r="J131" s="295"/>
      <c r="K131" s="295"/>
      <c r="L131" s="295"/>
      <c r="M131" s="295"/>
      <c r="N131" s="295"/>
      <c r="O131" s="295"/>
    </row>
    <row r="132" spans="1:15" x14ac:dyDescent="0.25">
      <c r="A132" s="293"/>
      <c r="B132" s="296"/>
      <c r="C132" s="296"/>
      <c r="D132" s="296"/>
      <c r="E132" s="296"/>
      <c r="F132" s="296"/>
      <c r="G132" s="290"/>
      <c r="H132" s="295"/>
      <c r="I132" s="295"/>
      <c r="J132" s="295"/>
      <c r="K132" s="295"/>
      <c r="L132" s="295"/>
      <c r="M132" s="295"/>
      <c r="N132" s="295"/>
      <c r="O132" s="295"/>
    </row>
    <row r="133" spans="1:15" x14ac:dyDescent="0.25">
      <c r="A133" s="293"/>
      <c r="B133" s="296"/>
      <c r="C133" s="296"/>
      <c r="D133" s="296"/>
      <c r="E133" s="296"/>
      <c r="F133" s="296"/>
      <c r="G133" s="290"/>
      <c r="H133" s="295"/>
      <c r="I133" s="295"/>
      <c r="J133" s="295"/>
      <c r="K133" s="295"/>
      <c r="L133" s="295"/>
      <c r="M133" s="295"/>
      <c r="N133" s="295"/>
      <c r="O133" s="295"/>
    </row>
    <row r="134" spans="1:15" x14ac:dyDescent="0.25">
      <c r="A134" s="293"/>
      <c r="B134" s="296"/>
      <c r="C134" s="296"/>
      <c r="D134" s="296"/>
      <c r="E134" s="296"/>
      <c r="F134" s="296"/>
      <c r="G134" s="290"/>
      <c r="H134" s="295"/>
      <c r="I134" s="295"/>
      <c r="J134" s="295"/>
      <c r="K134" s="295"/>
      <c r="L134" s="295"/>
      <c r="M134" s="295"/>
      <c r="N134" s="295"/>
      <c r="O134" s="295"/>
    </row>
    <row r="135" spans="1:15" x14ac:dyDescent="0.25">
      <c r="A135" s="293"/>
      <c r="B135" s="296"/>
      <c r="C135" s="296"/>
      <c r="D135" s="296"/>
      <c r="E135" s="296"/>
      <c r="F135" s="296"/>
      <c r="G135" s="290"/>
      <c r="H135" s="295"/>
      <c r="I135" s="295"/>
      <c r="J135" s="295"/>
      <c r="K135" s="295"/>
      <c r="L135" s="295"/>
      <c r="M135" s="295"/>
      <c r="N135" s="295"/>
      <c r="O135" s="295"/>
    </row>
    <row r="136" spans="1:15" x14ac:dyDescent="0.25">
      <c r="A136" s="293"/>
      <c r="B136" s="296"/>
      <c r="C136" s="296"/>
      <c r="D136" s="296"/>
      <c r="E136" s="296"/>
      <c r="F136" s="296"/>
      <c r="G136" s="290"/>
      <c r="H136" s="295"/>
      <c r="I136" s="295"/>
      <c r="J136" s="295"/>
      <c r="K136" s="295"/>
      <c r="L136" s="295"/>
      <c r="M136" s="295"/>
      <c r="N136" s="295"/>
      <c r="O136" s="295"/>
    </row>
    <row r="137" spans="1:15" ht="14.4" thickBot="1" x14ac:dyDescent="0.3">
      <c r="A137" s="297"/>
      <c r="B137" s="298"/>
      <c r="C137" s="298"/>
      <c r="D137" s="298"/>
      <c r="E137" s="298"/>
      <c r="F137" s="298"/>
      <c r="G137" s="299"/>
      <c r="H137" s="300"/>
      <c r="I137" s="300"/>
      <c r="J137" s="300"/>
      <c r="K137" s="300"/>
      <c r="L137" s="300"/>
      <c r="M137" s="300"/>
      <c r="N137" s="300"/>
      <c r="O137" s="300"/>
    </row>
    <row r="138" spans="1:15" ht="14.4" thickTop="1" x14ac:dyDescent="0.25"/>
  </sheetData>
  <mergeCells count="5">
    <mergeCell ref="A4:O6"/>
    <mergeCell ref="E7:H8"/>
    <mergeCell ref="I7:J8"/>
    <mergeCell ref="K7:N8"/>
    <mergeCell ref="O7:O8"/>
  </mergeCells>
  <conditionalFormatting sqref="A10:F10">
    <cfRule type="expression" dxfId="9" priority="10">
      <formula>#REF!="yes"</formula>
    </cfRule>
  </conditionalFormatting>
  <conditionalFormatting sqref="A10:F11">
    <cfRule type="expression" dxfId="8" priority="9">
      <formula>#REF!=1</formula>
    </cfRule>
  </conditionalFormatting>
  <conditionalFormatting sqref="A10:F136 G12:G18 G20:G21 G23:G24 G27:G136">
    <cfRule type="expression" dxfId="7" priority="1">
      <formula>#REF!=1</formula>
    </cfRule>
  </conditionalFormatting>
  <conditionalFormatting sqref="A52:F136">
    <cfRule type="expression" dxfId="6" priority="8">
      <formula>#REF!=1</formula>
    </cfRule>
  </conditionalFormatting>
  <conditionalFormatting sqref="A11:O11 G12:O18 A12:F51 G20:O21 G23:O24 G27:O51 A52:O136">
    <cfRule type="expression" dxfId="5" priority="2">
      <formula>#REF!="yes"</formula>
    </cfRule>
  </conditionalFormatting>
  <conditionalFormatting sqref="G10:O10">
    <cfRule type="expression" dxfId="4" priority="7">
      <formula>#REF!="yes"</formula>
    </cfRule>
  </conditionalFormatting>
  <conditionalFormatting sqref="G10:O136">
    <cfRule type="expression" dxfId="3" priority="3">
      <formula>#REF!=1</formula>
    </cfRule>
  </conditionalFormatting>
  <conditionalFormatting sqref="G19:O19">
    <cfRule type="expression" dxfId="2" priority="6">
      <formula>#REF!="yes"</formula>
    </cfRule>
  </conditionalFormatting>
  <conditionalFormatting sqref="G22:O22">
    <cfRule type="expression" dxfId="1" priority="5">
      <formula>#REF!="yes"</formula>
    </cfRule>
  </conditionalFormatting>
  <conditionalFormatting sqref="G25:O26">
    <cfRule type="expression" dxfId="0" priority="4">
      <formula>#REF!="yes"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0D0C-6DA5-4F9B-901E-89D01DB7A781}">
  <dimension ref="A1"/>
  <sheetViews>
    <sheetView workbookViewId="0">
      <selection activeCell="C7" sqref="C7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MATERIALITY RESIL CALC</vt:lpstr>
      <vt:lpstr>MATERIALITY RESIL_Example</vt:lpstr>
      <vt:lpstr>FINISH LEGEND</vt:lpstr>
      <vt:lpstr>FINISH SCHEDULE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Platt,Lisa Sundahl</dc:creator>
  <cp:lastModifiedBy>Lisa Platt</cp:lastModifiedBy>
  <cp:lastPrinted>2024-08-08T16:43:54Z</cp:lastPrinted>
  <dcterms:created xsi:type="dcterms:W3CDTF">2024-05-02T21:06:35Z</dcterms:created>
  <dcterms:modified xsi:type="dcterms:W3CDTF">2025-09-29T16:01:03Z</dcterms:modified>
</cp:coreProperties>
</file>